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1" i="1" l="1"/>
  <c r="E71" i="1" l="1"/>
  <c r="F71" i="1" s="1"/>
  <c r="B74" i="1" l="1"/>
  <c r="K54" i="1"/>
  <c r="K55" i="1"/>
  <c r="K56" i="1"/>
  <c r="K57" i="1"/>
  <c r="K58" i="1"/>
  <c r="K59" i="1"/>
  <c r="K60" i="1"/>
  <c r="K61" i="1"/>
  <c r="K62" i="1"/>
  <c r="K53" i="1"/>
  <c r="K63" i="1" l="1"/>
  <c r="L60" i="1"/>
  <c r="M60" i="1" s="1"/>
  <c r="L61" i="1"/>
  <c r="M61" i="1" s="1"/>
  <c r="L62" i="1"/>
  <c r="M62" i="1" s="1"/>
  <c r="L39" i="1"/>
  <c r="L40" i="1"/>
  <c r="L41" i="1"/>
  <c r="L42" i="1"/>
  <c r="L43" i="1"/>
  <c r="L44" i="1"/>
  <c r="L45" i="1"/>
  <c r="L46" i="1"/>
  <c r="L47" i="1"/>
  <c r="K39" i="1"/>
  <c r="K40" i="1"/>
  <c r="K41" i="1"/>
  <c r="K42" i="1"/>
  <c r="K43" i="1"/>
  <c r="K44" i="1"/>
  <c r="K45" i="1"/>
  <c r="K46" i="1"/>
  <c r="K47" i="1"/>
  <c r="M46" i="1" l="1"/>
  <c r="M44" i="1"/>
  <c r="M42" i="1"/>
  <c r="M40" i="1"/>
  <c r="M47" i="1"/>
  <c r="M45" i="1"/>
  <c r="M43" i="1"/>
  <c r="M41" i="1"/>
  <c r="M39" i="1"/>
  <c r="K81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48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48" i="1"/>
  <c r="K20" i="1"/>
  <c r="L20" i="1"/>
  <c r="K49" i="1" l="1"/>
  <c r="M38" i="1"/>
  <c r="M30" i="1"/>
  <c r="M22" i="1"/>
  <c r="M21" i="1"/>
  <c r="M37" i="1"/>
  <c r="M29" i="1"/>
  <c r="M36" i="1"/>
  <c r="M28" i="1"/>
  <c r="M27" i="1"/>
  <c r="M35" i="1"/>
  <c r="M20" i="1"/>
  <c r="M33" i="1"/>
  <c r="M25" i="1"/>
  <c r="M34" i="1"/>
  <c r="M26" i="1"/>
  <c r="M48" i="1"/>
  <c r="M31" i="1"/>
  <c r="M23" i="1"/>
  <c r="M32" i="1"/>
  <c r="M24" i="1"/>
  <c r="D68" i="1"/>
  <c r="M49" i="1" l="1"/>
  <c r="E73" i="1" s="1"/>
  <c r="J73" i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53" i="1"/>
  <c r="M53" i="1" s="1"/>
  <c r="M63" i="1" l="1"/>
  <c r="H73" i="1" s="1"/>
  <c r="L63" i="1"/>
  <c r="G74" i="1"/>
  <c r="J49" i="1"/>
  <c r="I49" i="1"/>
  <c r="L49" i="1" l="1"/>
  <c r="E74" i="1" s="1"/>
  <c r="J74" i="1" s="1"/>
  <c r="L73" i="1" l="1"/>
</calcChain>
</file>

<file path=xl/comments1.xml><?xml version="1.0" encoding="utf-8"?>
<comments xmlns="http://schemas.openxmlformats.org/spreadsheetml/2006/main">
  <authors>
    <author>Home</author>
  </authors>
  <commentList>
    <comment ref="H11" authorId="0">
      <text>
        <r>
          <rPr>
            <b/>
            <sz val="9"/>
            <color indexed="81"/>
            <rFont val="Tahoma"/>
            <family val="2"/>
          </rPr>
          <t>Home:</t>
        </r>
        <r>
          <rPr>
            <sz val="9"/>
            <color indexed="81"/>
            <rFont val="Tahoma"/>
            <family val="2"/>
          </rPr>
          <t xml:space="preserve">
در خانه اول موظفی  نیمسال اول و در خانه دوم موظفی نیمسال دوم ثبت گردد </t>
        </r>
      </text>
    </comment>
  </commentList>
</comments>
</file>

<file path=xl/sharedStrings.xml><?xml version="1.0" encoding="utf-8"?>
<sst xmlns="http://schemas.openxmlformats.org/spreadsheetml/2006/main" count="130" uniqueCount="112">
  <si>
    <t>نام و نام خانوادگی</t>
  </si>
  <si>
    <t>آدرس</t>
  </si>
  <si>
    <t>مدرک تحصیلی</t>
  </si>
  <si>
    <t>مرتبه علمی</t>
  </si>
  <si>
    <t>نوع همکاری</t>
  </si>
  <si>
    <t>شماره شبا</t>
  </si>
  <si>
    <t>نام بانک</t>
  </si>
  <si>
    <t>شعبه</t>
  </si>
  <si>
    <t>وضعیت استخدامی</t>
  </si>
  <si>
    <t>نوع استخدام</t>
  </si>
  <si>
    <t>تمام وقت جغرافیایی</t>
  </si>
  <si>
    <t>کد درس</t>
  </si>
  <si>
    <t>نام درس</t>
  </si>
  <si>
    <t>مقطع</t>
  </si>
  <si>
    <t>محل ارائه</t>
  </si>
  <si>
    <t>تعداد دانشجو</t>
  </si>
  <si>
    <t>تعداد جلسات</t>
  </si>
  <si>
    <t>محل برگزاری</t>
  </si>
  <si>
    <t>تاریخ شروع</t>
  </si>
  <si>
    <t>تاریخ پایان</t>
  </si>
  <si>
    <t>تعداد شیفت</t>
  </si>
  <si>
    <t>نظری</t>
  </si>
  <si>
    <t>عملی</t>
  </si>
  <si>
    <t>ردیف</t>
  </si>
  <si>
    <t>نیمسال</t>
  </si>
  <si>
    <t>روزانه</t>
  </si>
  <si>
    <t>پردیس</t>
  </si>
  <si>
    <t>کاردانی</t>
  </si>
  <si>
    <t>کارشناسی</t>
  </si>
  <si>
    <t>کارشناسی ارشد</t>
  </si>
  <si>
    <t>دکتری عمومی</t>
  </si>
  <si>
    <t>دکتری تخصصی</t>
  </si>
  <si>
    <t>مراکز تحقیقاتی</t>
  </si>
  <si>
    <t>EDC</t>
  </si>
  <si>
    <t>مشخصات دروس تدریس شده توسط مدرس</t>
  </si>
  <si>
    <t>شماره حساب</t>
  </si>
  <si>
    <t>پست اجرایی</t>
  </si>
  <si>
    <t>تعداد واحد موظفی</t>
  </si>
  <si>
    <t>استاد آموزشی</t>
  </si>
  <si>
    <t>استاد پژوهشی</t>
  </si>
  <si>
    <t>دانشیار آموزشی</t>
  </si>
  <si>
    <t>دانشیار پژوهشی</t>
  </si>
  <si>
    <t>استادیار آموزشی</t>
  </si>
  <si>
    <t>استادیار پژوهشی</t>
  </si>
  <si>
    <t>مربی</t>
  </si>
  <si>
    <t>مربی آموزشیار</t>
  </si>
  <si>
    <t>غیر هیئت علمی</t>
  </si>
  <si>
    <t>پیمانی</t>
  </si>
  <si>
    <t>آزمایشی</t>
  </si>
  <si>
    <t>رسمی</t>
  </si>
  <si>
    <t>تعهد خدمت/قراردادی</t>
  </si>
  <si>
    <t>شاغل</t>
  </si>
  <si>
    <t>بازنشسته</t>
  </si>
  <si>
    <t>موردی ندارد</t>
  </si>
  <si>
    <t>متخصص</t>
  </si>
  <si>
    <t>فوق تخصص</t>
  </si>
  <si>
    <t>فلوشیپ</t>
  </si>
  <si>
    <t>هیئت علمی شاغل</t>
  </si>
  <si>
    <t>هیئت علمی بازنشسته</t>
  </si>
  <si>
    <t>هیئت علمی مدعو</t>
  </si>
  <si>
    <t>بلی</t>
  </si>
  <si>
    <t>خیر</t>
  </si>
  <si>
    <t>تعداد واحد نظری /عملی</t>
  </si>
  <si>
    <t>تعداد واحد کارآموزی</t>
  </si>
  <si>
    <t>مجموع موارد فوق</t>
  </si>
  <si>
    <t>موظفی</t>
  </si>
  <si>
    <t>تعداد واحد حق التدریس</t>
  </si>
  <si>
    <t>امضا مدیر گروه</t>
  </si>
  <si>
    <t>ساعت هر شیفت</t>
  </si>
  <si>
    <t>ساعت معادل نظری</t>
  </si>
  <si>
    <t>واحد معادل نظری</t>
  </si>
  <si>
    <t>کارآموزی  در عرصه</t>
  </si>
  <si>
    <t>نظام استاد راهنما</t>
  </si>
  <si>
    <t>بسمه تعالی</t>
  </si>
  <si>
    <t>دانشگاه علوم پزشکی تبریز</t>
  </si>
  <si>
    <t>کد ملی</t>
  </si>
  <si>
    <t>تلفن همراه</t>
  </si>
  <si>
    <t>امضا مسئول اساتید راهنما</t>
  </si>
  <si>
    <t>امضا معاون آموزشی دانشکده</t>
  </si>
  <si>
    <t>مجتمع سلامت</t>
  </si>
  <si>
    <t>تعدادواحد مورد محاسبه</t>
  </si>
  <si>
    <t>واحد معادل نظری مورد محاسبه</t>
  </si>
  <si>
    <t>تعداد واحد کل مورد محاسبه</t>
  </si>
  <si>
    <t>تعداد واحد مورد تایید حوزه معاونت آموزشی دانشگاه برای پرداخت حق التدریس( بر حسب واحد معادل نظری)</t>
  </si>
  <si>
    <t>معادل ساعت نظری</t>
  </si>
  <si>
    <t>مدعو</t>
  </si>
  <si>
    <t>اخذ مجوز بیش از 8 واحد</t>
  </si>
  <si>
    <t xml:space="preserve">معاونت آموزشی </t>
  </si>
  <si>
    <t>پزشکی</t>
  </si>
  <si>
    <t>دندانپزشکی</t>
  </si>
  <si>
    <t>داروسازی</t>
  </si>
  <si>
    <t>پرستاری و مامایی</t>
  </si>
  <si>
    <t>پیراپزشکی</t>
  </si>
  <si>
    <t>تغذیه و علوم غذایی</t>
  </si>
  <si>
    <t>توانبخشی</t>
  </si>
  <si>
    <t>بهداشت</t>
  </si>
  <si>
    <t>مدیریت و اطلاع رسانی</t>
  </si>
  <si>
    <t>علوم نوین</t>
  </si>
  <si>
    <t>طب سنتی</t>
  </si>
  <si>
    <t>مربی کارآموزی</t>
  </si>
  <si>
    <t>این قرارداد مابین مدرس با مشخصات زیر و معاونت آموزشی دانشگاه علوم پزشکی تبریز و با در نظر گرفتن تمام قوانین و مقررات مربوطه  برای نیمسال ........../......... سالتحصیلی ........منعقد می گردد تا بعد از بررسی در آموزش دانشکده ( تشکیل جلسات مقرر و نداشتن نمره گزارش نشده)و کارشناس معاونت آموزشی از نظر مطابقت با قوانین حق التدریس متعلقه پرداخت  می گردد.( موارد رنگی انتخابی می باشند و نیازی به تایپ ندارند)</t>
  </si>
  <si>
    <t>جمع کل</t>
  </si>
  <si>
    <t xml:space="preserve">مهر و امضا معاونت آموزشی دانشگاه </t>
  </si>
  <si>
    <t xml:space="preserve">مجموع واحد واگذار شده </t>
  </si>
  <si>
    <t>واحد مورد محاسبه</t>
  </si>
  <si>
    <t>متوسط تعداد واحد واگذار شده به ازای هر دانشجو</t>
  </si>
  <si>
    <t>واحد واگذار شده به PhD</t>
  </si>
  <si>
    <t>تعداد واحد تدریسی(سهم مدرس)</t>
  </si>
  <si>
    <t>استاد راهنما</t>
  </si>
  <si>
    <t xml:space="preserve">       امضا مدرس</t>
  </si>
  <si>
    <t xml:space="preserve">تعداد دانشجوی PhD عضوهیات علمی </t>
  </si>
  <si>
    <t>کد سما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</si>
</sst>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[Red]\-0.00\ "/>
  </numFmts>
  <fonts count="15">
    <font>
      <sz val="11"/>
      <color theme="1"/>
      <name val="Calibri"/>
      <family val="2"/>
      <charset val="178"/>
      <scheme val="minor"/>
    </font>
    <font>
      <sz val="9"/>
      <color theme="1"/>
      <name val="Calibri"/>
      <family val="2"/>
      <charset val="178"/>
      <scheme val="minor"/>
    </font>
    <font>
      <sz val="10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b/>
      <sz val="10"/>
      <color theme="1"/>
      <name val="B Titr"/>
      <charset val="178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B Nazanin"/>
      <charset val="178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66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7" fillId="4" borderId="0" applyNumberFormat="0" applyBorder="0" applyAlignment="0" applyProtection="0"/>
  </cellStyleXfs>
  <cellXfs count="161">
    <xf numFmtId="0" fontId="0" fillId="0" borderId="0" xfId="0"/>
    <xf numFmtId="0" fontId="0" fillId="0" borderId="0" xfId="0" applyAlignment="1">
      <alignment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2" fontId="0" fillId="0" borderId="8" xfId="0" applyNumberForma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2" fontId="0" fillId="0" borderId="7" xfId="0" applyNumberFormat="1" applyBorder="1" applyAlignment="1" applyProtection="1">
      <alignment horizontal="center" vertical="center"/>
    </xf>
    <xf numFmtId="2" fontId="0" fillId="0" borderId="18" xfId="0" applyNumberFormat="1" applyBorder="1" applyAlignment="1" applyProtection="1">
      <alignment horizontal="center" vertical="center"/>
    </xf>
    <xf numFmtId="2" fontId="0" fillId="0" borderId="19" xfId="0" applyNumberFormat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2" fontId="0" fillId="0" borderId="11" xfId="0" applyNumberFormat="1" applyBorder="1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/>
    <xf numFmtId="0" fontId="0" fillId="0" borderId="0" xfId="0" applyBorder="1" applyAlignment="1" applyProtection="1">
      <alignment horizontal="center"/>
    </xf>
    <xf numFmtId="2" fontId="0" fillId="0" borderId="26" xfId="0" applyNumberFormat="1" applyBorder="1" applyAlignment="1" applyProtection="1">
      <alignment horizontal="center" vertical="center"/>
    </xf>
    <xf numFmtId="0" fontId="0" fillId="0" borderId="0" xfId="0" applyBorder="1" applyProtection="1"/>
    <xf numFmtId="2" fontId="0" fillId="0" borderId="0" xfId="0" applyNumberFormat="1" applyBorder="1" applyProtection="1"/>
    <xf numFmtId="2" fontId="0" fillId="0" borderId="0" xfId="0" applyNumberFormat="1" applyProtection="1"/>
    <xf numFmtId="2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</xf>
    <xf numFmtId="2" fontId="0" fillId="0" borderId="0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0" borderId="7" xfId="0" applyFont="1" applyBorder="1" applyAlignment="1" applyProtection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 wrapText="1"/>
    </xf>
    <xf numFmtId="0" fontId="0" fillId="0" borderId="30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</xf>
    <xf numFmtId="0" fontId="11" fillId="0" borderId="0" xfId="0" applyFont="1" applyProtection="1"/>
    <xf numFmtId="0" fontId="0" fillId="5" borderId="7" xfId="0" applyFill="1" applyBorder="1" applyAlignment="1" applyProtection="1">
      <alignment horizontal="center" vertical="center"/>
    </xf>
    <xf numFmtId="2" fontId="0" fillId="5" borderId="25" xfId="0" applyNumberFormat="1" applyFill="1" applyBorder="1" applyAlignment="1" applyProtection="1">
      <alignment horizontal="center" vertical="center"/>
    </xf>
    <xf numFmtId="2" fontId="0" fillId="5" borderId="7" xfId="0" applyNumberFormat="1" applyFill="1" applyBorder="1" applyAlignment="1" applyProtection="1">
      <alignment horizontal="center" vertical="center"/>
    </xf>
    <xf numFmtId="0" fontId="0" fillId="5" borderId="26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/>
    </xf>
    <xf numFmtId="0" fontId="0" fillId="0" borderId="0" xfId="0" applyBorder="1" applyAlignment="1" applyProtection="1">
      <alignment horizontal="center" vertical="center"/>
      <protection locked="0"/>
    </xf>
    <xf numFmtId="2" fontId="0" fillId="0" borderId="46" xfId="0" applyNumberFormat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/>
    </xf>
    <xf numFmtId="0" fontId="0" fillId="0" borderId="48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/>
      <protection locked="0"/>
    </xf>
    <xf numFmtId="0" fontId="0" fillId="0" borderId="47" xfId="0" applyBorder="1" applyAlignment="1" applyProtection="1">
      <alignment horizontal="center"/>
    </xf>
    <xf numFmtId="0" fontId="0" fillId="0" borderId="45" xfId="0" applyBorder="1" applyAlignment="1" applyProtection="1">
      <alignment horizontal="center"/>
    </xf>
    <xf numFmtId="0" fontId="0" fillId="0" borderId="43" xfId="0" applyBorder="1" applyAlignment="1" applyProtection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 applyProtection="1">
      <alignment horizontal="center" vertical="center"/>
    </xf>
    <xf numFmtId="2" fontId="0" fillId="0" borderId="58" xfId="0" applyNumberFormat="1" applyBorder="1" applyAlignment="1" applyProtection="1">
      <alignment horizontal="center" vertical="center"/>
    </xf>
    <xf numFmtId="0" fontId="6" fillId="0" borderId="58" xfId="0" applyFont="1" applyBorder="1" applyAlignment="1" applyProtection="1">
      <alignment horizontal="center" vertical="center" wrapText="1"/>
    </xf>
    <xf numFmtId="2" fontId="0" fillId="0" borderId="59" xfId="0" applyNumberFormat="1" applyBorder="1" applyAlignment="1" applyProtection="1">
      <alignment horizontal="center" vertical="center"/>
    </xf>
    <xf numFmtId="2" fontId="0" fillId="0" borderId="32" xfId="0" applyNumberFormat="1" applyBorder="1" applyAlignment="1" applyProtection="1">
      <alignment horizontal="center" vertical="center"/>
    </xf>
    <xf numFmtId="0" fontId="1" fillId="7" borderId="0" xfId="0" applyFont="1" applyFill="1" applyBorder="1" applyAlignment="1" applyProtection="1">
      <alignment horizontal="center" vertical="center"/>
      <protection locked="0"/>
    </xf>
    <xf numFmtId="0" fontId="1" fillId="7" borderId="0" xfId="0" applyFont="1" applyFill="1" applyBorder="1" applyAlignment="1" applyProtection="1">
      <alignment horizontal="center" vertical="center"/>
    </xf>
    <xf numFmtId="164" fontId="0" fillId="7" borderId="0" xfId="0" applyNumberFormat="1" applyFill="1" applyBorder="1" applyAlignment="1" applyProtection="1">
      <alignment horizontal="center" vertical="center"/>
    </xf>
    <xf numFmtId="0" fontId="3" fillId="0" borderId="60" xfId="0" applyFont="1" applyBorder="1" applyAlignment="1" applyProtection="1">
      <alignment horizontal="center" vertical="center" textRotation="90" wrapText="1"/>
    </xf>
    <xf numFmtId="0" fontId="3" fillId="0" borderId="39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  <protection locked="0"/>
    </xf>
    <xf numFmtId="2" fontId="0" fillId="5" borderId="42" xfId="0" applyNumberFormat="1" applyFill="1" applyBorder="1" applyAlignment="1" applyProtection="1">
      <alignment horizontal="center" vertical="center"/>
    </xf>
    <xf numFmtId="0" fontId="3" fillId="0" borderId="52" xfId="0" applyFont="1" applyBorder="1" applyAlignment="1" applyProtection="1">
      <alignment horizontal="center" vertical="center" wrapText="1"/>
    </xf>
    <xf numFmtId="0" fontId="3" fillId="0" borderId="63" xfId="0" applyFont="1" applyFill="1" applyBorder="1" applyAlignment="1" applyProtection="1">
      <alignment horizontal="center" vertical="center" wrapText="1"/>
    </xf>
    <xf numFmtId="0" fontId="3" fillId="0" borderId="64" xfId="0" applyFont="1" applyBorder="1" applyAlignment="1" applyProtection="1">
      <alignment horizontal="center" vertical="center" wrapText="1"/>
    </xf>
    <xf numFmtId="0" fontId="3" fillId="0" borderId="65" xfId="0" applyFont="1" applyBorder="1" applyAlignment="1" applyProtection="1">
      <alignment horizontal="center" vertical="center" wrapText="1"/>
    </xf>
    <xf numFmtId="164" fontId="0" fillId="9" borderId="26" xfId="0" applyNumberForma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12" fillId="5" borderId="49" xfId="0" applyFont="1" applyFill="1" applyBorder="1" applyAlignment="1" applyProtection="1">
      <alignment horizontal="center" vertical="center"/>
    </xf>
    <xf numFmtId="0" fontId="12" fillId="5" borderId="61" xfId="0" applyFont="1" applyFill="1" applyBorder="1" applyAlignment="1" applyProtection="1">
      <alignment horizontal="center" vertical="center"/>
    </xf>
    <xf numFmtId="0" fontId="12" fillId="5" borderId="50" xfId="0" applyFont="1" applyFill="1" applyBorder="1" applyAlignment="1" applyProtection="1">
      <alignment horizontal="center" vertical="center"/>
    </xf>
    <xf numFmtId="0" fontId="3" fillId="3" borderId="40" xfId="0" applyFont="1" applyFill="1" applyBorder="1" applyAlignment="1" applyProtection="1">
      <alignment horizontal="center" vertical="center"/>
    </xf>
    <xf numFmtId="0" fontId="3" fillId="3" borderId="41" xfId="0" applyFont="1" applyFill="1" applyBorder="1" applyAlignment="1" applyProtection="1">
      <alignment horizontal="center" vertical="center"/>
    </xf>
    <xf numFmtId="0" fontId="3" fillId="3" borderId="33" xfId="0" applyFont="1" applyFill="1" applyBorder="1" applyAlignment="1" applyProtection="1">
      <alignment horizontal="center" vertical="center"/>
    </xf>
    <xf numFmtId="0" fontId="3" fillId="5" borderId="40" xfId="0" applyFont="1" applyFill="1" applyBorder="1" applyAlignment="1" applyProtection="1">
      <alignment horizontal="center" vertical="center"/>
    </xf>
    <xf numFmtId="0" fontId="3" fillId="5" borderId="41" xfId="0" applyFont="1" applyFill="1" applyBorder="1" applyAlignment="1" applyProtection="1">
      <alignment horizontal="center" vertical="center"/>
    </xf>
    <xf numFmtId="0" fontId="3" fillId="5" borderId="33" xfId="0" applyFont="1" applyFill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 textRotation="90"/>
    </xf>
    <xf numFmtId="0" fontId="3" fillId="0" borderId="17" xfId="0" applyFont="1" applyBorder="1" applyAlignment="1" applyProtection="1">
      <alignment horizontal="center" vertical="center" textRotation="90"/>
    </xf>
    <xf numFmtId="0" fontId="3" fillId="0" borderId="35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51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13" fillId="0" borderId="62" xfId="0" applyFont="1" applyBorder="1" applyAlignment="1" applyProtection="1">
      <alignment horizontal="center" vertical="center" wrapText="1"/>
    </xf>
    <xf numFmtId="0" fontId="13" fillId="0" borderId="54" xfId="0" applyFont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9" fillId="0" borderId="34" xfId="0" applyFont="1" applyBorder="1" applyAlignment="1" applyProtection="1">
      <alignment horizontal="center" vertical="center" wrapText="1"/>
    </xf>
    <xf numFmtId="0" fontId="9" fillId="0" borderId="35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0" fillId="3" borderId="25" xfId="0" applyFill="1" applyBorder="1" applyAlignment="1" applyProtection="1">
      <alignment horizontal="center" vertical="center"/>
    </xf>
    <xf numFmtId="0" fontId="0" fillId="3" borderId="26" xfId="0" applyFill="1" applyBorder="1" applyAlignment="1" applyProtection="1">
      <alignment horizontal="center" vertical="center"/>
    </xf>
    <xf numFmtId="0" fontId="14" fillId="8" borderId="25" xfId="1" applyFont="1" applyFill="1" applyBorder="1" applyAlignment="1">
      <alignment horizontal="center" vertical="center"/>
    </xf>
    <xf numFmtId="0" fontId="14" fillId="8" borderId="23" xfId="1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 wrapText="1"/>
    </xf>
    <xf numFmtId="0" fontId="0" fillId="0" borderId="49" xfId="0" applyBorder="1" applyAlignment="1" applyProtection="1">
      <alignment horizontal="center"/>
    </xf>
    <xf numFmtId="0" fontId="0" fillId="0" borderId="50" xfId="0" applyBorder="1" applyAlignment="1" applyProtection="1">
      <alignment horizontal="center"/>
    </xf>
    <xf numFmtId="0" fontId="0" fillId="0" borderId="2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9" fillId="6" borderId="25" xfId="0" applyFont="1" applyFill="1" applyBorder="1" applyAlignment="1" applyProtection="1">
      <alignment horizontal="center" vertical="center"/>
    </xf>
    <xf numFmtId="0" fontId="9" fillId="6" borderId="23" xfId="0" applyFont="1" applyFill="1" applyBorder="1" applyAlignment="1" applyProtection="1">
      <alignment horizontal="center" vertical="center"/>
    </xf>
    <xf numFmtId="0" fontId="9" fillId="6" borderId="26" xfId="0" applyFont="1" applyFill="1" applyBorder="1" applyAlignment="1" applyProtection="1">
      <alignment horizontal="center" vertical="center"/>
    </xf>
    <xf numFmtId="164" fontId="0" fillId="6" borderId="55" xfId="0" applyNumberFormat="1" applyFill="1" applyBorder="1" applyAlignment="1" applyProtection="1">
      <alignment horizontal="center" vertical="center"/>
      <protection locked="0"/>
    </xf>
    <xf numFmtId="0" fontId="0" fillId="6" borderId="56" xfId="0" applyFill="1" applyBorder="1" applyAlignment="1" applyProtection="1">
      <alignment horizontal="center" vertical="center"/>
      <protection locked="0"/>
    </xf>
    <xf numFmtId="0" fontId="0" fillId="6" borderId="53" xfId="0" applyFill="1" applyBorder="1" applyAlignment="1" applyProtection="1">
      <alignment horizontal="center" vertical="center"/>
    </xf>
    <xf numFmtId="0" fontId="0" fillId="6" borderId="54" xfId="0" applyFill="1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 wrapText="1"/>
    </xf>
    <xf numFmtId="0" fontId="0" fillId="0" borderId="37" xfId="0" applyBorder="1" applyAlignment="1" applyProtection="1">
      <alignment horizontal="center" vertical="center" wrapText="1"/>
    </xf>
    <xf numFmtId="0" fontId="0" fillId="0" borderId="38" xfId="0" applyBorder="1" applyAlignment="1" applyProtection="1">
      <alignment horizontal="center" vertical="center" wrapText="1"/>
    </xf>
    <xf numFmtId="0" fontId="0" fillId="0" borderId="39" xfId="0" applyBorder="1" applyAlignment="1" applyProtection="1">
      <alignment horizontal="center" vertical="center" wrapText="1"/>
    </xf>
    <xf numFmtId="0" fontId="6" fillId="0" borderId="30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9" fillId="6" borderId="38" xfId="0" applyFont="1" applyFill="1" applyBorder="1" applyAlignment="1" applyProtection="1">
      <alignment horizontal="center" vertical="center"/>
    </xf>
    <xf numFmtId="0" fontId="9" fillId="6" borderId="57" xfId="0" applyFont="1" applyFill="1" applyBorder="1" applyAlignment="1" applyProtection="1">
      <alignment horizontal="center" vertical="center"/>
    </xf>
    <xf numFmtId="0" fontId="9" fillId="6" borderId="39" xfId="0" applyFont="1" applyFill="1" applyBorder="1" applyAlignment="1" applyProtection="1">
      <alignment horizontal="center" vertical="center"/>
    </xf>
  </cellXfs>
  <cellStyles count="2">
    <cellStyle name="Good" xfId="1" builtinId="26"/>
    <cellStyle name="Normal" xfId="0" builtinId="0"/>
  </cellStyles>
  <dxfs count="10">
    <dxf>
      <font>
        <b/>
        <i val="0"/>
        <color rgb="FFFF0000"/>
      </font>
      <fill>
        <patternFill>
          <bgColor rgb="FFF7AB9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>
          <bgColor theme="0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7AB93"/>
      <color rgb="FFF2EC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38100</xdr:rowOff>
    </xdr:from>
    <xdr:to>
      <xdr:col>2</xdr:col>
      <xdr:colOff>476250</xdr:colOff>
      <xdr:row>3</xdr:row>
      <xdr:rowOff>161192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xmlns="" id="{D4F033B6-0FAD-4BCB-989B-EA88A1DFD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023000" y="38100"/>
          <a:ext cx="723900" cy="7803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85"/>
  <sheetViews>
    <sheetView rightToLeft="1" tabSelected="1" topLeftCell="A61" workbookViewId="0">
      <selection activeCell="N69" sqref="N69"/>
    </sheetView>
  </sheetViews>
  <sheetFormatPr defaultRowHeight="15"/>
  <cols>
    <col min="1" max="1" width="2.7109375" customWidth="1"/>
    <col min="2" max="2" width="5.85546875" customWidth="1"/>
    <col min="4" max="4" width="14.28515625" customWidth="1"/>
    <col min="5" max="5" width="7" customWidth="1"/>
    <col min="6" max="6" width="7.140625" customWidth="1"/>
    <col min="7" max="7" width="5.7109375" customWidth="1"/>
    <col min="8" max="8" width="5.42578125" customWidth="1"/>
    <col min="9" max="9" width="5.5703125" customWidth="1"/>
    <col min="10" max="10" width="6.42578125" customWidth="1"/>
    <col min="11" max="11" width="7.85546875" customWidth="1"/>
    <col min="12" max="12" width="6.42578125" customWidth="1"/>
    <col min="13" max="13" width="7.5703125" customWidth="1"/>
  </cols>
  <sheetData>
    <row r="1" spans="1:22" ht="18" customHeight="1">
      <c r="A1" s="16"/>
      <c r="B1" s="134"/>
      <c r="C1" s="134"/>
      <c r="D1" s="16"/>
      <c r="E1" s="16"/>
      <c r="F1" s="126" t="s">
        <v>73</v>
      </c>
      <c r="G1" s="126"/>
      <c r="H1" s="126"/>
      <c r="I1" s="16"/>
      <c r="J1" s="16"/>
      <c r="K1" s="16"/>
      <c r="L1" s="16"/>
      <c r="M1" s="16"/>
    </row>
    <row r="2" spans="1:22" ht="16.5" customHeight="1">
      <c r="A2" s="16"/>
      <c r="B2" s="134"/>
      <c r="C2" s="134"/>
      <c r="D2" s="16"/>
      <c r="E2" s="16"/>
      <c r="F2" s="126" t="s">
        <v>74</v>
      </c>
      <c r="G2" s="126"/>
      <c r="H2" s="126"/>
      <c r="I2" s="16"/>
      <c r="J2" s="16"/>
      <c r="K2" s="16"/>
      <c r="L2" s="16"/>
      <c r="M2" s="16"/>
    </row>
    <row r="3" spans="1:22" ht="17.25" customHeight="1">
      <c r="A3" s="16"/>
      <c r="B3" s="134"/>
      <c r="C3" s="134"/>
      <c r="D3" s="16"/>
      <c r="E3" s="16"/>
      <c r="F3" s="126" t="s">
        <v>87</v>
      </c>
      <c r="G3" s="126"/>
      <c r="H3" s="126"/>
      <c r="I3" s="16"/>
      <c r="J3" s="16"/>
      <c r="K3" s="16"/>
      <c r="L3" s="16"/>
      <c r="M3" s="16"/>
    </row>
    <row r="4" spans="1:22" ht="14.25" customHeight="1">
      <c r="A4" s="133" t="s">
        <v>100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</row>
    <row r="5" spans="1:22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</row>
    <row r="6" spans="1:22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</row>
    <row r="7" spans="1:22" ht="10.5" customHeight="1" thickBot="1">
      <c r="A7" s="133"/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</row>
    <row r="8" spans="1:22" ht="16.5" thickTop="1" thickBot="1">
      <c r="A8" s="16"/>
      <c r="B8" s="90" t="s">
        <v>75</v>
      </c>
      <c r="C8" s="90"/>
      <c r="D8" s="128"/>
      <c r="E8" s="128"/>
      <c r="F8" s="30" t="s">
        <v>111</v>
      </c>
      <c r="G8" s="129"/>
      <c r="H8" s="130"/>
      <c r="I8" s="31"/>
      <c r="J8" s="31"/>
      <c r="K8" s="31"/>
      <c r="L8" s="31"/>
      <c r="M8" s="31"/>
    </row>
    <row r="9" spans="1:22" ht="16.5" thickTop="1" thickBot="1">
      <c r="A9" s="16"/>
      <c r="B9" s="30" t="s">
        <v>0</v>
      </c>
      <c r="C9" s="30"/>
      <c r="D9" s="128"/>
      <c r="E9" s="128"/>
      <c r="F9" s="90" t="s">
        <v>2</v>
      </c>
      <c r="G9" s="90"/>
      <c r="H9" s="91"/>
      <c r="I9" s="91"/>
      <c r="J9" s="32" t="s">
        <v>4</v>
      </c>
      <c r="K9" s="91"/>
      <c r="L9" s="91"/>
      <c r="M9" s="31"/>
    </row>
    <row r="10" spans="1:22" ht="16.5" thickTop="1" thickBot="1">
      <c r="A10" s="16"/>
      <c r="B10" s="90" t="s">
        <v>8</v>
      </c>
      <c r="C10" s="90"/>
      <c r="D10" s="129"/>
      <c r="E10" s="130"/>
      <c r="F10" s="90" t="s">
        <v>9</v>
      </c>
      <c r="G10" s="90"/>
      <c r="H10" s="91" t="s">
        <v>53</v>
      </c>
      <c r="I10" s="91"/>
      <c r="J10" s="32" t="s">
        <v>3</v>
      </c>
      <c r="K10" s="91"/>
      <c r="L10" s="91"/>
      <c r="M10" s="31"/>
    </row>
    <row r="11" spans="1:22" ht="16.5" thickTop="1" thickBot="1">
      <c r="A11" s="16"/>
      <c r="B11" s="131" t="s">
        <v>36</v>
      </c>
      <c r="C11" s="132"/>
      <c r="D11" s="119"/>
      <c r="E11" s="119"/>
      <c r="F11" s="119"/>
      <c r="G11" s="119"/>
      <c r="H11" s="132" t="s">
        <v>37</v>
      </c>
      <c r="I11" s="132"/>
      <c r="J11" s="33"/>
      <c r="K11" s="34"/>
      <c r="L11" s="30">
        <f>SUM(J11:K11)</f>
        <v>0</v>
      </c>
      <c r="M11" s="31"/>
    </row>
    <row r="12" spans="1:22" ht="16.5" thickTop="1" thickBot="1">
      <c r="A12" s="16"/>
      <c r="B12" s="143" t="s">
        <v>35</v>
      </c>
      <c r="C12" s="144"/>
      <c r="D12" s="109"/>
      <c r="E12" s="109"/>
      <c r="F12" s="35" t="s">
        <v>5</v>
      </c>
      <c r="G12" s="109"/>
      <c r="H12" s="109"/>
      <c r="I12" s="127"/>
      <c r="J12" s="31"/>
      <c r="K12" s="31"/>
      <c r="L12" s="31"/>
      <c r="M12" s="31"/>
      <c r="P12" s="108"/>
      <c r="Q12" s="108"/>
      <c r="R12" s="108"/>
      <c r="S12" s="108"/>
      <c r="T12" s="2"/>
      <c r="U12" s="2"/>
      <c r="V12" s="2"/>
    </row>
    <row r="13" spans="1:22" ht="15.75" thickBot="1">
      <c r="A13" s="16"/>
      <c r="B13" s="121" t="s">
        <v>6</v>
      </c>
      <c r="C13" s="122"/>
      <c r="D13" s="112"/>
      <c r="E13" s="112"/>
      <c r="F13" s="36" t="s">
        <v>7</v>
      </c>
      <c r="G13" s="112"/>
      <c r="H13" s="112"/>
      <c r="I13" s="113"/>
      <c r="J13" s="31"/>
      <c r="K13" s="31"/>
      <c r="L13" s="31"/>
      <c r="M13" s="31"/>
      <c r="P13" s="108"/>
      <c r="Q13" s="108"/>
      <c r="R13" s="108"/>
      <c r="S13" s="108"/>
      <c r="T13" s="2"/>
      <c r="U13" s="2"/>
      <c r="V13" s="2"/>
    </row>
    <row r="14" spans="1:22" ht="16.5" thickTop="1" thickBot="1">
      <c r="A14" s="16"/>
      <c r="B14" s="37" t="s">
        <v>1</v>
      </c>
      <c r="C14" s="114"/>
      <c r="D14" s="115"/>
      <c r="E14" s="115"/>
      <c r="F14" s="115"/>
      <c r="G14" s="115"/>
      <c r="H14" s="115"/>
      <c r="I14" s="116"/>
      <c r="J14" s="38" t="s">
        <v>76</v>
      </c>
      <c r="K14" s="119"/>
      <c r="L14" s="120"/>
      <c r="M14" s="31"/>
      <c r="P14" s="2"/>
      <c r="Q14" s="2"/>
      <c r="R14" s="5"/>
      <c r="S14" s="5"/>
      <c r="T14" s="2"/>
      <c r="U14" s="2"/>
      <c r="V14" s="2"/>
    </row>
    <row r="15" spans="1:22" ht="16.5" thickTop="1" thickBot="1">
      <c r="A15" s="16"/>
      <c r="B15" s="90" t="s">
        <v>10</v>
      </c>
      <c r="C15" s="90"/>
      <c r="D15" s="39"/>
      <c r="E15" s="90" t="s">
        <v>86</v>
      </c>
      <c r="F15" s="90"/>
      <c r="G15" s="90"/>
      <c r="H15" s="39" t="s">
        <v>61</v>
      </c>
      <c r="I15" s="31"/>
      <c r="J15" s="31"/>
      <c r="K15" s="31"/>
      <c r="L15" s="31"/>
      <c r="M15" s="31"/>
      <c r="P15" s="2"/>
      <c r="Q15" s="2"/>
      <c r="R15" s="2"/>
      <c r="S15" s="2"/>
      <c r="T15" s="2"/>
      <c r="U15" s="2"/>
      <c r="V15" s="2"/>
    </row>
    <row r="16" spans="1:22" ht="16.5" thickTop="1" thickBot="1">
      <c r="A16" s="16"/>
      <c r="B16" s="31"/>
      <c r="C16" s="31"/>
      <c r="D16" s="31"/>
      <c r="E16" s="31"/>
      <c r="F16" s="27"/>
      <c r="G16" s="31"/>
      <c r="H16" s="31"/>
      <c r="I16" s="31"/>
      <c r="J16" s="31"/>
      <c r="K16" s="31"/>
      <c r="L16" s="31"/>
      <c r="M16" s="31"/>
    </row>
    <row r="17" spans="1:25" ht="15.75" thickBot="1">
      <c r="A17" s="16"/>
      <c r="B17" s="95" t="s">
        <v>34</v>
      </c>
      <c r="C17" s="96"/>
      <c r="D17" s="96"/>
      <c r="E17" s="96"/>
      <c r="F17" s="96"/>
      <c r="G17" s="96"/>
      <c r="H17" s="96"/>
      <c r="I17" s="96"/>
      <c r="J17" s="96"/>
      <c r="K17" s="97"/>
      <c r="L17" s="16"/>
      <c r="M17" s="16"/>
    </row>
    <row r="18" spans="1:25" ht="27" customHeight="1" thickTop="1" thickBot="1">
      <c r="A18" s="101" t="s">
        <v>23</v>
      </c>
      <c r="B18" s="103" t="s">
        <v>24</v>
      </c>
      <c r="C18" s="103" t="s">
        <v>11</v>
      </c>
      <c r="D18" s="105" t="s">
        <v>12</v>
      </c>
      <c r="E18" s="103" t="s">
        <v>13</v>
      </c>
      <c r="F18" s="103" t="s">
        <v>14</v>
      </c>
      <c r="G18" s="110" t="s">
        <v>15</v>
      </c>
      <c r="H18" s="110" t="s">
        <v>16</v>
      </c>
      <c r="I18" s="117" t="s">
        <v>107</v>
      </c>
      <c r="J18" s="118"/>
      <c r="K18" s="124" t="s">
        <v>80</v>
      </c>
      <c r="L18" s="125"/>
      <c r="M18" s="123" t="s">
        <v>82</v>
      </c>
      <c r="R18" s="2"/>
      <c r="X18" s="4"/>
      <c r="Y18" s="4"/>
    </row>
    <row r="19" spans="1:25" ht="16.5" thickTop="1" thickBot="1">
      <c r="A19" s="102"/>
      <c r="B19" s="104"/>
      <c r="C19" s="104"/>
      <c r="D19" s="106"/>
      <c r="E19" s="104"/>
      <c r="F19" s="104"/>
      <c r="G19" s="111"/>
      <c r="H19" s="111"/>
      <c r="I19" s="47" t="s">
        <v>21</v>
      </c>
      <c r="J19" s="47" t="s">
        <v>22</v>
      </c>
      <c r="K19" s="47" t="s">
        <v>21</v>
      </c>
      <c r="L19" s="48" t="s">
        <v>22</v>
      </c>
      <c r="M19" s="124"/>
      <c r="R19" s="2"/>
    </row>
    <row r="20" spans="1:25" ht="15.75" thickBot="1">
      <c r="A20" s="42">
        <v>1</v>
      </c>
      <c r="B20" s="9"/>
      <c r="C20" s="9"/>
      <c r="D20" s="9"/>
      <c r="E20" s="43"/>
      <c r="F20" s="43"/>
      <c r="G20" s="9"/>
      <c r="H20" s="44"/>
      <c r="I20" s="6"/>
      <c r="J20" s="6"/>
      <c r="K20" s="8">
        <f>I20</f>
        <v>0</v>
      </c>
      <c r="L20" s="7">
        <f t="shared" ref="L20:L48" si="0">IF(G20&gt;15,J20,J20*(G20/15))</f>
        <v>0</v>
      </c>
      <c r="M20" s="7">
        <f t="shared" ref="M20:M48" si="1">IF(F20="جلفا",(K20+L20)*1.5,IF(F20="مجتمع سلامت",(K20+L20)*1.5,K20+L20))</f>
        <v>0</v>
      </c>
      <c r="R20" s="2"/>
    </row>
    <row r="21" spans="1:25" ht="15.75" thickBot="1">
      <c r="A21" s="42">
        <v>2</v>
      </c>
      <c r="B21" s="9"/>
      <c r="C21" s="9"/>
      <c r="D21" s="9"/>
      <c r="E21" s="43"/>
      <c r="F21" s="43"/>
      <c r="G21" s="9"/>
      <c r="H21" s="44"/>
      <c r="I21" s="9"/>
      <c r="J21" s="9"/>
      <c r="K21" s="8">
        <f t="shared" ref="K21:K48" si="2">I21</f>
        <v>0</v>
      </c>
      <c r="L21" s="7">
        <f t="shared" si="0"/>
        <v>0</v>
      </c>
      <c r="M21" s="7">
        <f t="shared" si="1"/>
        <v>0</v>
      </c>
      <c r="R21" s="2"/>
    </row>
    <row r="22" spans="1:25" ht="15.75" thickBot="1">
      <c r="A22" s="42">
        <v>3</v>
      </c>
      <c r="B22" s="9"/>
      <c r="C22" s="9"/>
      <c r="D22" s="9"/>
      <c r="E22" s="43"/>
      <c r="F22" s="43"/>
      <c r="G22" s="9"/>
      <c r="H22" s="44"/>
      <c r="I22" s="9"/>
      <c r="J22" s="9"/>
      <c r="K22" s="8">
        <f t="shared" si="2"/>
        <v>0</v>
      </c>
      <c r="L22" s="7">
        <f t="shared" si="0"/>
        <v>0</v>
      </c>
      <c r="M22" s="7">
        <f t="shared" si="1"/>
        <v>0</v>
      </c>
      <c r="R22" s="2"/>
    </row>
    <row r="23" spans="1:25" ht="15.75" thickBot="1">
      <c r="A23" s="42">
        <v>4</v>
      </c>
      <c r="B23" s="9"/>
      <c r="C23" s="9"/>
      <c r="D23" s="9"/>
      <c r="E23" s="43"/>
      <c r="F23" s="43"/>
      <c r="G23" s="9"/>
      <c r="H23" s="44"/>
      <c r="I23" s="9"/>
      <c r="J23" s="9"/>
      <c r="K23" s="8">
        <f t="shared" si="2"/>
        <v>0</v>
      </c>
      <c r="L23" s="7">
        <f t="shared" si="0"/>
        <v>0</v>
      </c>
      <c r="M23" s="7">
        <f t="shared" si="1"/>
        <v>0</v>
      </c>
      <c r="R23" s="2"/>
    </row>
    <row r="24" spans="1:25" ht="15.75" thickBot="1">
      <c r="A24" s="42">
        <v>5</v>
      </c>
      <c r="B24" s="9"/>
      <c r="C24" s="9"/>
      <c r="D24" s="9"/>
      <c r="E24" s="43"/>
      <c r="F24" s="43"/>
      <c r="G24" s="9"/>
      <c r="H24" s="44"/>
      <c r="I24" s="9"/>
      <c r="J24" s="9"/>
      <c r="K24" s="8">
        <f t="shared" si="2"/>
        <v>0</v>
      </c>
      <c r="L24" s="7">
        <f t="shared" si="0"/>
        <v>0</v>
      </c>
      <c r="M24" s="7">
        <f t="shared" si="1"/>
        <v>0</v>
      </c>
      <c r="R24" s="2"/>
    </row>
    <row r="25" spans="1:25" ht="15.75" thickBot="1">
      <c r="A25" s="42">
        <v>6</v>
      </c>
      <c r="B25" s="9"/>
      <c r="C25" s="9"/>
      <c r="D25" s="9"/>
      <c r="E25" s="43"/>
      <c r="F25" s="43"/>
      <c r="G25" s="9"/>
      <c r="H25" s="44"/>
      <c r="I25" s="9"/>
      <c r="J25" s="9"/>
      <c r="K25" s="8">
        <f t="shared" si="2"/>
        <v>0</v>
      </c>
      <c r="L25" s="7">
        <f t="shared" si="0"/>
        <v>0</v>
      </c>
      <c r="M25" s="7">
        <f t="shared" si="1"/>
        <v>0</v>
      </c>
      <c r="R25" s="2"/>
    </row>
    <row r="26" spans="1:25" ht="15.75" thickBot="1">
      <c r="A26" s="42">
        <v>7</v>
      </c>
      <c r="B26" s="9"/>
      <c r="C26" s="9"/>
      <c r="D26" s="9"/>
      <c r="E26" s="43"/>
      <c r="F26" s="43"/>
      <c r="G26" s="9"/>
      <c r="H26" s="44"/>
      <c r="I26" s="9"/>
      <c r="J26" s="9"/>
      <c r="K26" s="8">
        <f t="shared" si="2"/>
        <v>0</v>
      </c>
      <c r="L26" s="7">
        <f t="shared" si="0"/>
        <v>0</v>
      </c>
      <c r="M26" s="7">
        <f t="shared" si="1"/>
        <v>0</v>
      </c>
      <c r="R26" s="2"/>
    </row>
    <row r="27" spans="1:25" ht="15.75" thickBot="1">
      <c r="A27" s="42">
        <v>8</v>
      </c>
      <c r="B27" s="9"/>
      <c r="C27" s="9"/>
      <c r="D27" s="9"/>
      <c r="E27" s="43"/>
      <c r="F27" s="43"/>
      <c r="G27" s="9"/>
      <c r="H27" s="44"/>
      <c r="I27" s="9"/>
      <c r="J27" s="9"/>
      <c r="K27" s="8">
        <f t="shared" si="2"/>
        <v>0</v>
      </c>
      <c r="L27" s="7">
        <f t="shared" si="0"/>
        <v>0</v>
      </c>
      <c r="M27" s="7">
        <f t="shared" si="1"/>
        <v>0</v>
      </c>
      <c r="R27" s="2"/>
    </row>
    <row r="28" spans="1:25" ht="15.75" thickBot="1">
      <c r="A28" s="42">
        <v>9</v>
      </c>
      <c r="B28" s="9"/>
      <c r="C28" s="9"/>
      <c r="D28" s="9"/>
      <c r="E28" s="43"/>
      <c r="F28" s="43"/>
      <c r="G28" s="9"/>
      <c r="H28" s="44"/>
      <c r="I28" s="9"/>
      <c r="J28" s="9"/>
      <c r="K28" s="8">
        <f t="shared" si="2"/>
        <v>0</v>
      </c>
      <c r="L28" s="7">
        <f t="shared" si="0"/>
        <v>0</v>
      </c>
      <c r="M28" s="7">
        <f t="shared" si="1"/>
        <v>0</v>
      </c>
      <c r="R28" s="2"/>
    </row>
    <row r="29" spans="1:25" ht="15.75" thickBot="1">
      <c r="A29" s="42">
        <v>10</v>
      </c>
      <c r="B29" s="9"/>
      <c r="C29" s="9"/>
      <c r="D29" s="9"/>
      <c r="E29" s="43"/>
      <c r="F29" s="43"/>
      <c r="G29" s="9"/>
      <c r="H29" s="44"/>
      <c r="I29" s="9"/>
      <c r="J29" s="9"/>
      <c r="K29" s="8">
        <f t="shared" si="2"/>
        <v>0</v>
      </c>
      <c r="L29" s="7">
        <f t="shared" si="0"/>
        <v>0</v>
      </c>
      <c r="M29" s="7">
        <f t="shared" si="1"/>
        <v>0</v>
      </c>
      <c r="R29" s="2"/>
    </row>
    <row r="30" spans="1:25" ht="15.75" thickBot="1">
      <c r="A30" s="42">
        <v>11</v>
      </c>
      <c r="B30" s="9"/>
      <c r="C30" s="9"/>
      <c r="D30" s="9"/>
      <c r="E30" s="43"/>
      <c r="F30" s="43"/>
      <c r="G30" s="9"/>
      <c r="H30" s="44"/>
      <c r="I30" s="9"/>
      <c r="J30" s="9"/>
      <c r="K30" s="8">
        <f t="shared" si="2"/>
        <v>0</v>
      </c>
      <c r="L30" s="7">
        <f t="shared" si="0"/>
        <v>0</v>
      </c>
      <c r="M30" s="7">
        <f t="shared" si="1"/>
        <v>0</v>
      </c>
      <c r="R30" s="2"/>
    </row>
    <row r="31" spans="1:25" ht="15.75" thickBot="1">
      <c r="A31" s="42">
        <v>12</v>
      </c>
      <c r="B31" s="9"/>
      <c r="C31" s="9"/>
      <c r="D31" s="9"/>
      <c r="E31" s="43"/>
      <c r="F31" s="43"/>
      <c r="G31" s="9"/>
      <c r="H31" s="44"/>
      <c r="I31" s="9"/>
      <c r="J31" s="9"/>
      <c r="K31" s="8">
        <f t="shared" si="2"/>
        <v>0</v>
      </c>
      <c r="L31" s="7">
        <f t="shared" si="0"/>
        <v>0</v>
      </c>
      <c r="M31" s="7">
        <f t="shared" si="1"/>
        <v>0</v>
      </c>
      <c r="R31" s="2"/>
    </row>
    <row r="32" spans="1:25" ht="15.75" thickBot="1">
      <c r="A32" s="42">
        <v>13</v>
      </c>
      <c r="B32" s="9"/>
      <c r="C32" s="9"/>
      <c r="D32" s="9"/>
      <c r="E32" s="43"/>
      <c r="F32" s="43"/>
      <c r="G32" s="9"/>
      <c r="H32" s="44"/>
      <c r="I32" s="9"/>
      <c r="J32" s="9"/>
      <c r="K32" s="8">
        <f t="shared" si="2"/>
        <v>0</v>
      </c>
      <c r="L32" s="7">
        <f t="shared" si="0"/>
        <v>0</v>
      </c>
      <c r="M32" s="7">
        <f t="shared" si="1"/>
        <v>0</v>
      </c>
      <c r="R32" s="2"/>
    </row>
    <row r="33" spans="1:23" ht="15.75" thickBot="1">
      <c r="A33" s="42">
        <v>14</v>
      </c>
      <c r="B33" s="9"/>
      <c r="C33" s="9"/>
      <c r="D33" s="9"/>
      <c r="E33" s="43"/>
      <c r="F33" s="43"/>
      <c r="G33" s="9"/>
      <c r="H33" s="44"/>
      <c r="I33" s="9"/>
      <c r="J33" s="9"/>
      <c r="K33" s="8">
        <f t="shared" si="2"/>
        <v>0</v>
      </c>
      <c r="L33" s="7">
        <f t="shared" si="0"/>
        <v>0</v>
      </c>
      <c r="M33" s="7">
        <f t="shared" si="1"/>
        <v>0</v>
      </c>
      <c r="R33" s="2"/>
    </row>
    <row r="34" spans="1:23" ht="15.75" thickBot="1">
      <c r="A34" s="42">
        <v>15</v>
      </c>
      <c r="B34" s="9"/>
      <c r="C34" s="9"/>
      <c r="D34" s="9"/>
      <c r="E34" s="43"/>
      <c r="F34" s="43"/>
      <c r="G34" s="9"/>
      <c r="H34" s="44"/>
      <c r="I34" s="9"/>
      <c r="J34" s="9"/>
      <c r="K34" s="8">
        <f t="shared" si="2"/>
        <v>0</v>
      </c>
      <c r="L34" s="7">
        <f t="shared" si="0"/>
        <v>0</v>
      </c>
      <c r="M34" s="7">
        <f t="shared" si="1"/>
        <v>0</v>
      </c>
      <c r="R34" s="2"/>
    </row>
    <row r="35" spans="1:23" ht="15.75" thickBot="1">
      <c r="A35" s="42">
        <v>16</v>
      </c>
      <c r="B35" s="9"/>
      <c r="C35" s="9"/>
      <c r="D35" s="9"/>
      <c r="E35" s="43"/>
      <c r="F35" s="43"/>
      <c r="G35" s="9"/>
      <c r="H35" s="44"/>
      <c r="I35" s="9"/>
      <c r="J35" s="9"/>
      <c r="K35" s="8">
        <f t="shared" si="2"/>
        <v>0</v>
      </c>
      <c r="L35" s="7">
        <f t="shared" si="0"/>
        <v>0</v>
      </c>
      <c r="M35" s="7">
        <f t="shared" si="1"/>
        <v>0</v>
      </c>
      <c r="R35" s="2"/>
    </row>
    <row r="36" spans="1:23" ht="15.75" thickBot="1">
      <c r="A36" s="42">
        <v>17</v>
      </c>
      <c r="B36" s="9"/>
      <c r="C36" s="9"/>
      <c r="D36" s="9"/>
      <c r="E36" s="43"/>
      <c r="F36" s="43"/>
      <c r="G36" s="9"/>
      <c r="H36" s="44"/>
      <c r="I36" s="9"/>
      <c r="J36" s="9"/>
      <c r="K36" s="8">
        <f t="shared" si="2"/>
        <v>0</v>
      </c>
      <c r="L36" s="7">
        <f t="shared" si="0"/>
        <v>0</v>
      </c>
      <c r="M36" s="7">
        <f t="shared" si="1"/>
        <v>0</v>
      </c>
      <c r="R36" s="2"/>
    </row>
    <row r="37" spans="1:23" ht="15.75" thickBot="1">
      <c r="A37" s="42">
        <v>18</v>
      </c>
      <c r="B37" s="9"/>
      <c r="C37" s="9"/>
      <c r="D37" s="9"/>
      <c r="E37" s="43"/>
      <c r="F37" s="43"/>
      <c r="G37" s="9"/>
      <c r="H37" s="44"/>
      <c r="I37" s="9"/>
      <c r="J37" s="9"/>
      <c r="K37" s="8">
        <f t="shared" si="2"/>
        <v>0</v>
      </c>
      <c r="L37" s="7">
        <f t="shared" si="0"/>
        <v>0</v>
      </c>
      <c r="M37" s="7">
        <f t="shared" si="1"/>
        <v>0</v>
      </c>
      <c r="R37" s="2"/>
    </row>
    <row r="38" spans="1:23" ht="15.75" thickBot="1">
      <c r="A38" s="42">
        <v>19</v>
      </c>
      <c r="B38" s="9"/>
      <c r="C38" s="9"/>
      <c r="D38" s="9"/>
      <c r="E38" s="43"/>
      <c r="F38" s="43"/>
      <c r="G38" s="9"/>
      <c r="H38" s="44"/>
      <c r="I38" s="9"/>
      <c r="J38" s="9"/>
      <c r="K38" s="8">
        <f t="shared" si="2"/>
        <v>0</v>
      </c>
      <c r="L38" s="7">
        <f t="shared" si="0"/>
        <v>0</v>
      </c>
      <c r="M38" s="7">
        <f t="shared" si="1"/>
        <v>0</v>
      </c>
      <c r="R38" s="2"/>
      <c r="S38" s="3"/>
      <c r="T38" s="1"/>
      <c r="U38" s="1"/>
      <c r="V38" s="1"/>
      <c r="W38" s="1"/>
    </row>
    <row r="39" spans="1:23" ht="15.75" thickBot="1">
      <c r="A39" s="45">
        <v>20</v>
      </c>
      <c r="B39" s="26"/>
      <c r="C39" s="26"/>
      <c r="D39" s="26"/>
      <c r="E39" s="43"/>
      <c r="F39" s="43"/>
      <c r="G39" s="9"/>
      <c r="H39" s="46"/>
      <c r="I39" s="26"/>
      <c r="J39" s="26"/>
      <c r="K39" s="8">
        <f t="shared" si="2"/>
        <v>0</v>
      </c>
      <c r="L39" s="7">
        <f t="shared" si="0"/>
        <v>0</v>
      </c>
      <c r="M39" s="7">
        <f t="shared" si="1"/>
        <v>0</v>
      </c>
      <c r="R39" s="2"/>
      <c r="S39" s="3"/>
      <c r="T39" s="1"/>
      <c r="U39" s="1"/>
      <c r="V39" s="1"/>
      <c r="W39" s="1"/>
    </row>
    <row r="40" spans="1:23" ht="15.75" thickBot="1">
      <c r="A40" s="45">
        <v>21</v>
      </c>
      <c r="B40" s="26"/>
      <c r="C40" s="26"/>
      <c r="D40" s="26"/>
      <c r="E40" s="43"/>
      <c r="F40" s="43"/>
      <c r="G40" s="9"/>
      <c r="H40" s="46"/>
      <c r="I40" s="26"/>
      <c r="J40" s="26"/>
      <c r="K40" s="8">
        <f t="shared" si="2"/>
        <v>0</v>
      </c>
      <c r="L40" s="7">
        <f t="shared" si="0"/>
        <v>0</v>
      </c>
      <c r="M40" s="7">
        <f t="shared" si="1"/>
        <v>0</v>
      </c>
      <c r="R40" s="2"/>
      <c r="S40" s="3"/>
      <c r="T40" s="1"/>
      <c r="U40" s="1"/>
      <c r="V40" s="1"/>
      <c r="W40" s="1"/>
    </row>
    <row r="41" spans="1:23" ht="15.75" thickBot="1">
      <c r="A41" s="45">
        <v>22</v>
      </c>
      <c r="B41" s="26"/>
      <c r="C41" s="26"/>
      <c r="D41" s="26"/>
      <c r="E41" s="43"/>
      <c r="F41" s="43"/>
      <c r="G41" s="9"/>
      <c r="H41" s="46"/>
      <c r="I41" s="26"/>
      <c r="J41" s="26"/>
      <c r="K41" s="8">
        <f t="shared" si="2"/>
        <v>0</v>
      </c>
      <c r="L41" s="7">
        <f t="shared" si="0"/>
        <v>0</v>
      </c>
      <c r="M41" s="7">
        <f t="shared" si="1"/>
        <v>0</v>
      </c>
      <c r="R41" s="2"/>
      <c r="S41" s="3"/>
      <c r="T41" s="1"/>
      <c r="U41" s="1"/>
      <c r="V41" s="1"/>
      <c r="W41" s="1"/>
    </row>
    <row r="42" spans="1:23" ht="15.75" thickBot="1">
      <c r="A42" s="45">
        <v>23</v>
      </c>
      <c r="B42" s="26"/>
      <c r="C42" s="26"/>
      <c r="D42" s="26"/>
      <c r="E42" s="43"/>
      <c r="F42" s="43"/>
      <c r="G42" s="9"/>
      <c r="H42" s="46"/>
      <c r="I42" s="26"/>
      <c r="J42" s="26"/>
      <c r="K42" s="8">
        <f t="shared" si="2"/>
        <v>0</v>
      </c>
      <c r="L42" s="7">
        <f t="shared" si="0"/>
        <v>0</v>
      </c>
      <c r="M42" s="7">
        <f t="shared" si="1"/>
        <v>0</v>
      </c>
      <c r="R42" s="2"/>
      <c r="S42" s="3"/>
      <c r="T42" s="1"/>
      <c r="U42" s="1"/>
      <c r="V42" s="1"/>
      <c r="W42" s="1"/>
    </row>
    <row r="43" spans="1:23" ht="15.75" thickBot="1">
      <c r="A43" s="45">
        <v>24</v>
      </c>
      <c r="B43" s="26"/>
      <c r="C43" s="26"/>
      <c r="D43" s="26"/>
      <c r="E43" s="43"/>
      <c r="F43" s="43"/>
      <c r="G43" s="9"/>
      <c r="H43" s="46"/>
      <c r="I43" s="26"/>
      <c r="J43" s="26"/>
      <c r="K43" s="8">
        <f t="shared" si="2"/>
        <v>0</v>
      </c>
      <c r="L43" s="7">
        <f t="shared" si="0"/>
        <v>0</v>
      </c>
      <c r="M43" s="7">
        <f t="shared" si="1"/>
        <v>0</v>
      </c>
      <c r="R43" s="2"/>
      <c r="S43" s="3"/>
      <c r="T43" s="1"/>
      <c r="U43" s="1"/>
      <c r="V43" s="1"/>
      <c r="W43" s="1"/>
    </row>
    <row r="44" spans="1:23" ht="15.75" thickBot="1">
      <c r="A44" s="45">
        <v>25</v>
      </c>
      <c r="B44" s="26"/>
      <c r="C44" s="26"/>
      <c r="D44" s="26"/>
      <c r="E44" s="43"/>
      <c r="F44" s="43"/>
      <c r="G44" s="9"/>
      <c r="H44" s="46"/>
      <c r="I44" s="26"/>
      <c r="J44" s="26"/>
      <c r="K44" s="8">
        <f t="shared" si="2"/>
        <v>0</v>
      </c>
      <c r="L44" s="7">
        <f t="shared" si="0"/>
        <v>0</v>
      </c>
      <c r="M44" s="7">
        <f t="shared" si="1"/>
        <v>0</v>
      </c>
      <c r="R44" s="2"/>
      <c r="S44" s="3"/>
      <c r="T44" s="1"/>
      <c r="U44" s="1"/>
      <c r="V44" s="1"/>
      <c r="W44" s="1"/>
    </row>
    <row r="45" spans="1:23" ht="15.75" thickBot="1">
      <c r="A45" s="45">
        <v>26</v>
      </c>
      <c r="B45" s="26"/>
      <c r="C45" s="26"/>
      <c r="D45" s="26"/>
      <c r="E45" s="43"/>
      <c r="F45" s="43"/>
      <c r="G45" s="9"/>
      <c r="H45" s="46"/>
      <c r="I45" s="26"/>
      <c r="J45" s="26"/>
      <c r="K45" s="8">
        <f t="shared" si="2"/>
        <v>0</v>
      </c>
      <c r="L45" s="7">
        <f t="shared" si="0"/>
        <v>0</v>
      </c>
      <c r="M45" s="7">
        <f t="shared" si="1"/>
        <v>0</v>
      </c>
      <c r="R45" s="2"/>
      <c r="S45" s="3"/>
      <c r="T45" s="1"/>
      <c r="U45" s="1"/>
      <c r="V45" s="1"/>
      <c r="W45" s="1"/>
    </row>
    <row r="46" spans="1:23" ht="15.75" thickBot="1">
      <c r="A46" s="45">
        <v>27</v>
      </c>
      <c r="B46" s="26"/>
      <c r="C46" s="26"/>
      <c r="D46" s="26"/>
      <c r="E46" s="43"/>
      <c r="F46" s="43"/>
      <c r="G46" s="9"/>
      <c r="H46" s="46"/>
      <c r="I46" s="26"/>
      <c r="J46" s="26"/>
      <c r="K46" s="8">
        <f t="shared" si="2"/>
        <v>0</v>
      </c>
      <c r="L46" s="7">
        <f t="shared" si="0"/>
        <v>0</v>
      </c>
      <c r="M46" s="7">
        <f t="shared" si="1"/>
        <v>0</v>
      </c>
      <c r="R46" s="2"/>
      <c r="S46" s="3"/>
      <c r="T46" s="1"/>
      <c r="U46" s="1"/>
      <c r="V46" s="1"/>
      <c r="W46" s="1"/>
    </row>
    <row r="47" spans="1:23" ht="15.75" thickBot="1">
      <c r="A47" s="45">
        <v>28</v>
      </c>
      <c r="B47" s="26"/>
      <c r="C47" s="26"/>
      <c r="D47" s="26"/>
      <c r="E47" s="43"/>
      <c r="F47" s="43"/>
      <c r="G47" s="9"/>
      <c r="H47" s="46"/>
      <c r="I47" s="26"/>
      <c r="J47" s="26"/>
      <c r="K47" s="8">
        <f t="shared" si="2"/>
        <v>0</v>
      </c>
      <c r="L47" s="7">
        <f t="shared" si="0"/>
        <v>0</v>
      </c>
      <c r="M47" s="7">
        <f t="shared" si="1"/>
        <v>0</v>
      </c>
      <c r="R47" s="2"/>
      <c r="S47" s="3"/>
      <c r="T47" s="1"/>
      <c r="U47" s="1"/>
      <c r="V47" s="1"/>
      <c r="W47" s="1"/>
    </row>
    <row r="48" spans="1:23" ht="15.75" thickBot="1">
      <c r="A48" s="45">
        <v>29</v>
      </c>
      <c r="B48" s="26"/>
      <c r="C48" s="26"/>
      <c r="D48" s="26"/>
      <c r="E48" s="58"/>
      <c r="F48" s="58"/>
      <c r="G48" s="26"/>
      <c r="H48" s="46"/>
      <c r="I48" s="10"/>
      <c r="J48" s="10"/>
      <c r="K48" s="8">
        <f t="shared" si="2"/>
        <v>0</v>
      </c>
      <c r="L48" s="7">
        <f t="shared" si="0"/>
        <v>0</v>
      </c>
      <c r="M48" s="7">
        <f t="shared" si="1"/>
        <v>0</v>
      </c>
      <c r="R48" s="2"/>
      <c r="S48" s="2"/>
    </row>
    <row r="49" spans="1:19" ht="16.5" thickTop="1" thickBot="1">
      <c r="A49" s="98" t="s">
        <v>101</v>
      </c>
      <c r="B49" s="99"/>
      <c r="C49" s="99"/>
      <c r="D49" s="99"/>
      <c r="E49" s="99"/>
      <c r="F49" s="99"/>
      <c r="G49" s="99"/>
      <c r="H49" s="100"/>
      <c r="I49" s="57">
        <f>SUM(I20:I48)</f>
        <v>0</v>
      </c>
      <c r="J49" s="54">
        <f>SUM(J20:J48)</f>
        <v>0</v>
      </c>
      <c r="K49" s="54">
        <f>SUM(K20:K48)</f>
        <v>0</v>
      </c>
      <c r="L49" s="55">
        <f>SUM(L20:L48)</f>
        <v>0</v>
      </c>
      <c r="M49" s="55">
        <f>SUM(M20:M48)</f>
        <v>0</v>
      </c>
      <c r="N49" s="16"/>
      <c r="O49" s="16"/>
      <c r="P49" s="16"/>
      <c r="Q49" s="16"/>
      <c r="R49" s="2"/>
      <c r="S49" s="2"/>
    </row>
    <row r="50" spans="1:19" ht="15.75" thickBot="1">
      <c r="A50" s="16"/>
      <c r="B50" s="18"/>
      <c r="C50" s="18"/>
      <c r="D50" s="18"/>
      <c r="E50" s="18"/>
      <c r="F50" s="18"/>
      <c r="G50" s="18"/>
      <c r="H50" s="18"/>
      <c r="I50" s="27"/>
      <c r="J50" s="27"/>
      <c r="K50" s="27"/>
      <c r="L50" s="28"/>
      <c r="M50" s="23"/>
      <c r="N50" s="16"/>
      <c r="O50" s="16"/>
      <c r="P50" s="16"/>
      <c r="Q50" s="16"/>
      <c r="R50" s="2"/>
      <c r="S50" s="2"/>
    </row>
    <row r="51" spans="1:19" ht="15.75" thickBot="1">
      <c r="A51" s="95" t="s">
        <v>71</v>
      </c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7"/>
      <c r="O51" s="2"/>
    </row>
    <row r="52" spans="1:19" s="1" customFormat="1" ht="75.75" thickBot="1">
      <c r="A52" s="78" t="s">
        <v>23</v>
      </c>
      <c r="B52" s="79" t="s">
        <v>24</v>
      </c>
      <c r="C52" s="80" t="s">
        <v>11</v>
      </c>
      <c r="D52" s="80" t="s">
        <v>12</v>
      </c>
      <c r="E52" s="80" t="s">
        <v>17</v>
      </c>
      <c r="F52" s="80" t="s">
        <v>18</v>
      </c>
      <c r="G52" s="80" t="s">
        <v>19</v>
      </c>
      <c r="H52" s="80" t="s">
        <v>15</v>
      </c>
      <c r="I52" s="80" t="s">
        <v>20</v>
      </c>
      <c r="J52" s="83" t="s">
        <v>68</v>
      </c>
      <c r="K52" s="84" t="s">
        <v>69</v>
      </c>
      <c r="L52" s="85" t="s">
        <v>70</v>
      </c>
      <c r="M52" s="86" t="s">
        <v>81</v>
      </c>
      <c r="N52" s="3"/>
      <c r="O52" s="2"/>
      <c r="P52"/>
      <c r="Q52"/>
      <c r="R52"/>
      <c r="S52"/>
    </row>
    <row r="53" spans="1:19" ht="16.5" thickTop="1" thickBot="1">
      <c r="A53" s="40">
        <v>1</v>
      </c>
      <c r="B53" s="41"/>
      <c r="C53" s="9"/>
      <c r="D53" s="9"/>
      <c r="E53" s="9"/>
      <c r="F53" s="9"/>
      <c r="G53" s="9"/>
      <c r="H53" s="9"/>
      <c r="I53" s="9"/>
      <c r="J53" s="9"/>
      <c r="K53" s="12">
        <f>IF(K9="مربی کارآموزی",(J53*I53)/2,(J53*I53)/3)</f>
        <v>0</v>
      </c>
      <c r="L53" s="13">
        <f>K53/17</f>
        <v>0</v>
      </c>
      <c r="M53" s="19">
        <f t="shared" ref="M53:M62" si="3">IF(H53&gt;=8,L53,L53*(H53/8))</f>
        <v>0</v>
      </c>
      <c r="N53" s="2"/>
      <c r="O53" s="2"/>
    </row>
    <row r="54" spans="1:19" ht="16.5" thickTop="1" thickBot="1">
      <c r="A54" s="40">
        <v>2</v>
      </c>
      <c r="B54" s="41"/>
      <c r="C54" s="9"/>
      <c r="D54" s="9"/>
      <c r="E54" s="9"/>
      <c r="F54" s="9"/>
      <c r="G54" s="9"/>
      <c r="H54" s="9"/>
      <c r="I54" s="9"/>
      <c r="J54" s="9"/>
      <c r="K54" s="12">
        <f t="shared" ref="K54:K62" si="4">IF(K10="مربی کارآموزی",(J54*I54)/2,(J54*I54)/3)</f>
        <v>0</v>
      </c>
      <c r="L54" s="11">
        <f t="shared" ref="L54:L62" si="5">K54/17</f>
        <v>0</v>
      </c>
      <c r="M54" s="19">
        <f t="shared" si="3"/>
        <v>0</v>
      </c>
      <c r="N54" s="2"/>
      <c r="O54" s="2"/>
    </row>
    <row r="55" spans="1:19" ht="16.5" thickTop="1" thickBot="1">
      <c r="A55" s="40">
        <v>3</v>
      </c>
      <c r="B55" s="41"/>
      <c r="C55" s="9"/>
      <c r="D55" s="9"/>
      <c r="E55" s="9"/>
      <c r="F55" s="9"/>
      <c r="G55" s="9"/>
      <c r="H55" s="9"/>
      <c r="I55" s="9"/>
      <c r="J55" s="9"/>
      <c r="K55" s="12">
        <f t="shared" si="4"/>
        <v>0</v>
      </c>
      <c r="L55" s="11">
        <f t="shared" si="5"/>
        <v>0</v>
      </c>
      <c r="M55" s="19">
        <f t="shared" si="3"/>
        <v>0</v>
      </c>
      <c r="N55" s="2"/>
      <c r="O55" s="2"/>
    </row>
    <row r="56" spans="1:19" ht="16.5" thickTop="1" thickBot="1">
      <c r="A56" s="40">
        <v>4</v>
      </c>
      <c r="B56" s="41"/>
      <c r="C56" s="9"/>
      <c r="D56" s="9"/>
      <c r="E56" s="9"/>
      <c r="F56" s="9"/>
      <c r="G56" s="9"/>
      <c r="H56" s="9"/>
      <c r="I56" s="9"/>
      <c r="J56" s="9"/>
      <c r="K56" s="12">
        <f t="shared" si="4"/>
        <v>0</v>
      </c>
      <c r="L56" s="11">
        <f t="shared" si="5"/>
        <v>0</v>
      </c>
      <c r="M56" s="19">
        <f t="shared" si="3"/>
        <v>0</v>
      </c>
      <c r="N56" s="2"/>
      <c r="O56" s="2"/>
    </row>
    <row r="57" spans="1:19" ht="16.5" thickTop="1" thickBot="1">
      <c r="A57" s="40">
        <v>5</v>
      </c>
      <c r="B57" s="41"/>
      <c r="C57" s="9"/>
      <c r="D57" s="9"/>
      <c r="E57" s="9"/>
      <c r="F57" s="9"/>
      <c r="G57" s="9"/>
      <c r="H57" s="9"/>
      <c r="I57" s="9"/>
      <c r="J57" s="9"/>
      <c r="K57" s="12">
        <f t="shared" si="4"/>
        <v>0</v>
      </c>
      <c r="L57" s="11">
        <f t="shared" si="5"/>
        <v>0</v>
      </c>
      <c r="M57" s="19">
        <f t="shared" si="3"/>
        <v>0</v>
      </c>
      <c r="N57" s="2"/>
      <c r="O57" s="2"/>
    </row>
    <row r="58" spans="1:19" ht="16.5" thickTop="1" thickBot="1">
      <c r="A58" s="40">
        <v>6</v>
      </c>
      <c r="B58" s="41"/>
      <c r="C58" s="9"/>
      <c r="D58" s="9"/>
      <c r="E58" s="9"/>
      <c r="F58" s="9"/>
      <c r="G58" s="9"/>
      <c r="H58" s="9"/>
      <c r="I58" s="9"/>
      <c r="J58" s="9"/>
      <c r="K58" s="12">
        <f t="shared" si="4"/>
        <v>0</v>
      </c>
      <c r="L58" s="11">
        <f t="shared" si="5"/>
        <v>0</v>
      </c>
      <c r="M58" s="19">
        <f t="shared" si="3"/>
        <v>0</v>
      </c>
      <c r="N58" s="2"/>
      <c r="O58" s="2"/>
    </row>
    <row r="59" spans="1:19" ht="16.5" thickTop="1" thickBot="1">
      <c r="A59" s="40">
        <v>7</v>
      </c>
      <c r="B59" s="41"/>
      <c r="C59" s="9"/>
      <c r="D59" s="9"/>
      <c r="E59" s="9"/>
      <c r="F59" s="9"/>
      <c r="G59" s="9"/>
      <c r="H59" s="9"/>
      <c r="I59" s="9"/>
      <c r="J59" s="9"/>
      <c r="K59" s="12">
        <f t="shared" si="4"/>
        <v>0</v>
      </c>
      <c r="L59" s="11">
        <f t="shared" si="5"/>
        <v>0</v>
      </c>
      <c r="M59" s="19">
        <f t="shared" si="3"/>
        <v>0</v>
      </c>
      <c r="N59" s="2"/>
    </row>
    <row r="60" spans="1:19" ht="16.5" thickTop="1" thickBot="1">
      <c r="A60" s="40">
        <v>8</v>
      </c>
      <c r="B60" s="41"/>
      <c r="C60" s="9"/>
      <c r="D60" s="9"/>
      <c r="E60" s="9"/>
      <c r="F60" s="9"/>
      <c r="G60" s="9"/>
      <c r="H60" s="9"/>
      <c r="I60" s="9"/>
      <c r="J60" s="9"/>
      <c r="K60" s="12">
        <f t="shared" si="4"/>
        <v>0</v>
      </c>
      <c r="L60" s="11">
        <f t="shared" si="5"/>
        <v>0</v>
      </c>
      <c r="M60" s="19">
        <f t="shared" si="3"/>
        <v>0</v>
      </c>
      <c r="N60" s="2"/>
    </row>
    <row r="61" spans="1:19" ht="16.5" thickTop="1" thickBot="1">
      <c r="A61" s="40">
        <v>9</v>
      </c>
      <c r="B61" s="41"/>
      <c r="C61" s="9"/>
      <c r="D61" s="9"/>
      <c r="E61" s="9"/>
      <c r="F61" s="9"/>
      <c r="G61" s="9"/>
      <c r="H61" s="9"/>
      <c r="I61" s="9"/>
      <c r="J61" s="9"/>
      <c r="K61" s="12">
        <f t="shared" si="4"/>
        <v>0</v>
      </c>
      <c r="L61" s="11">
        <f t="shared" si="5"/>
        <v>0</v>
      </c>
      <c r="M61" s="19">
        <f t="shared" si="3"/>
        <v>0</v>
      </c>
      <c r="N61" s="2"/>
    </row>
    <row r="62" spans="1:19" ht="16.5" thickTop="1" thickBot="1">
      <c r="A62" s="40">
        <v>10</v>
      </c>
      <c r="B62" s="41"/>
      <c r="C62" s="9"/>
      <c r="D62" s="9"/>
      <c r="E62" s="9"/>
      <c r="F62" s="9"/>
      <c r="G62" s="9"/>
      <c r="H62" s="9"/>
      <c r="I62" s="9"/>
      <c r="J62" s="9"/>
      <c r="K62" s="12">
        <f t="shared" si="4"/>
        <v>0</v>
      </c>
      <c r="L62" s="11">
        <f t="shared" si="5"/>
        <v>0</v>
      </c>
      <c r="M62" s="19">
        <f t="shared" si="3"/>
        <v>0</v>
      </c>
      <c r="N62" s="2"/>
    </row>
    <row r="63" spans="1:19" ht="20.25" thickTop="1" thickBot="1">
      <c r="A63" s="92" t="s">
        <v>101</v>
      </c>
      <c r="B63" s="93"/>
      <c r="C63" s="93"/>
      <c r="D63" s="93"/>
      <c r="E63" s="93"/>
      <c r="F63" s="93"/>
      <c r="G63" s="93"/>
      <c r="H63" s="93"/>
      <c r="I63" s="93"/>
      <c r="J63" s="94"/>
      <c r="K63" s="82">
        <f>SUM(K53:K62)</f>
        <v>0</v>
      </c>
      <c r="L63" s="56">
        <f>SUM(L53:L62)</f>
        <v>0</v>
      </c>
      <c r="M63" s="56">
        <f>SUM(M53:M62)</f>
        <v>0</v>
      </c>
      <c r="N63" s="2"/>
    </row>
    <row r="64" spans="1:19" ht="15.75" thickTop="1">
      <c r="A64" s="16"/>
      <c r="B64" s="16"/>
      <c r="C64" s="16"/>
      <c r="D64" s="16"/>
      <c r="E64" s="16"/>
      <c r="F64" s="16"/>
      <c r="G64" s="16"/>
      <c r="H64" s="20"/>
      <c r="I64" s="27"/>
      <c r="J64" s="27"/>
      <c r="K64" s="28"/>
      <c r="L64" s="28"/>
      <c r="M64" s="28"/>
      <c r="N64" s="2"/>
    </row>
    <row r="65" spans="1:14" ht="15.75" thickBot="1">
      <c r="A65" s="16"/>
      <c r="B65" s="16"/>
      <c r="C65" s="16"/>
      <c r="D65" s="16"/>
      <c r="E65" s="16"/>
      <c r="F65" s="16"/>
      <c r="G65" s="16"/>
      <c r="H65" s="20"/>
      <c r="I65" s="27"/>
      <c r="J65" s="27"/>
      <c r="K65" s="28"/>
      <c r="L65" s="28"/>
      <c r="M65" s="28"/>
      <c r="N65" s="2"/>
    </row>
    <row r="66" spans="1:14" ht="16.5" thickTop="1" thickBot="1">
      <c r="A66" s="16"/>
      <c r="B66" s="16"/>
      <c r="C66" s="136" t="s">
        <v>72</v>
      </c>
      <c r="D66" s="137"/>
      <c r="E66" s="16"/>
      <c r="F66" s="16"/>
      <c r="G66" s="16"/>
      <c r="H66" s="16"/>
      <c r="I66" s="20"/>
      <c r="J66" s="21"/>
      <c r="K66" s="16"/>
      <c r="L66" s="16"/>
      <c r="M66" s="22"/>
    </row>
    <row r="67" spans="1:14" ht="16.5" thickTop="1" thickBot="1">
      <c r="A67" s="16"/>
      <c r="B67" s="16"/>
      <c r="C67" s="49" t="s">
        <v>15</v>
      </c>
      <c r="D67" s="50" t="s">
        <v>70</v>
      </c>
      <c r="E67" s="16"/>
      <c r="F67" s="107" t="s">
        <v>77</v>
      </c>
      <c r="G67" s="107"/>
      <c r="H67" s="107"/>
      <c r="I67" s="107"/>
      <c r="J67" s="21"/>
      <c r="K67" s="16"/>
      <c r="L67" s="16"/>
      <c r="M67" s="16"/>
    </row>
    <row r="68" spans="1:14" ht="15.75" thickBot="1">
      <c r="A68" s="16"/>
      <c r="B68" s="16"/>
      <c r="C68" s="51"/>
      <c r="D68" s="52">
        <f>IF(C68&lt;30,C68*0.1,3)</f>
        <v>0</v>
      </c>
      <c r="E68" s="16"/>
      <c r="F68" s="16"/>
      <c r="G68" s="16"/>
      <c r="H68" s="16"/>
      <c r="I68" s="20"/>
      <c r="J68" s="21"/>
      <c r="K68" s="16"/>
      <c r="L68" s="16"/>
      <c r="M68" s="16"/>
    </row>
    <row r="69" spans="1:14" ht="16.5" thickTop="1" thickBot="1">
      <c r="A69" s="16"/>
      <c r="B69" s="16"/>
      <c r="C69" s="60"/>
      <c r="D69" s="27"/>
      <c r="E69" s="16"/>
      <c r="F69" s="16"/>
      <c r="G69" s="16"/>
      <c r="H69" s="16"/>
      <c r="I69" s="20"/>
      <c r="J69" s="21"/>
      <c r="K69" s="16"/>
      <c r="L69" s="16"/>
      <c r="M69" s="16"/>
    </row>
    <row r="70" spans="1:14" ht="65.25" thickTop="1" thickBot="1">
      <c r="A70" s="16"/>
      <c r="B70" s="16"/>
      <c r="C70" s="81" t="s">
        <v>110</v>
      </c>
      <c r="D70" s="62" t="s">
        <v>105</v>
      </c>
      <c r="E70" s="62" t="s">
        <v>103</v>
      </c>
      <c r="F70" s="68" t="s">
        <v>104</v>
      </c>
      <c r="G70" s="16"/>
      <c r="H70" s="16"/>
      <c r="I70" s="20"/>
      <c r="J70" s="21"/>
      <c r="K70" s="16"/>
      <c r="L70" s="16"/>
      <c r="M70" s="16"/>
    </row>
    <row r="71" spans="1:14" ht="15.75" thickBot="1">
      <c r="A71" s="16"/>
      <c r="B71" s="16"/>
      <c r="C71" s="65"/>
      <c r="D71" s="66"/>
      <c r="E71" s="66">
        <f>D71*C71</f>
        <v>0</v>
      </c>
      <c r="F71" s="67">
        <f>IF(AND(C71&gt;0,D71=0),C71*3,IF(AND(C71&gt;0,D71&gt;0,E71&lt;=(C71*3)),C71*2,C71*D71))</f>
        <v>0</v>
      </c>
      <c r="G71" s="16"/>
      <c r="H71" s="16"/>
      <c r="I71" s="20"/>
      <c r="J71" s="21"/>
      <c r="K71" s="16"/>
      <c r="L71" s="16"/>
      <c r="M71" s="16"/>
    </row>
    <row r="72" spans="1:14" ht="16.5" thickTop="1" thickBot="1">
      <c r="A72" s="16"/>
      <c r="B72" s="16"/>
      <c r="C72" s="16"/>
      <c r="D72" s="16"/>
      <c r="E72" s="16"/>
      <c r="F72" s="16"/>
      <c r="G72" s="16"/>
      <c r="H72" s="16"/>
      <c r="I72" s="20"/>
      <c r="J72" s="21"/>
      <c r="K72" s="16"/>
      <c r="L72" s="16"/>
      <c r="M72" s="16"/>
    </row>
    <row r="73" spans="1:14" ht="24" thickTop="1" thickBot="1">
      <c r="A73" s="16"/>
      <c r="B73" s="156" t="s">
        <v>106</v>
      </c>
      <c r="C73" s="157"/>
      <c r="D73" s="63" t="s">
        <v>62</v>
      </c>
      <c r="E73" s="15">
        <f>M49</f>
        <v>0</v>
      </c>
      <c r="F73" s="140" t="s">
        <v>63</v>
      </c>
      <c r="G73" s="140"/>
      <c r="H73" s="71">
        <f>M63</f>
        <v>0</v>
      </c>
      <c r="I73" s="72" t="s">
        <v>108</v>
      </c>
      <c r="J73" s="73">
        <f>D68</f>
        <v>0</v>
      </c>
      <c r="K73" s="16"/>
      <c r="L73" s="152" t="str">
        <f>IF(AND(D10="بازنشسته",J74&gt;10),"تعداد واحد بیش از حد مجاز",IF(AND(D10="مدعو",J74&gt;10),"تعداد واحد بیش از حد مجاز",IF(AND(D10="شاغل",D11="",H15="خیر",J74&gt;8),"تعداد واحد بیش از حد مجاز",IF(AND(D10="شاغل",D11="",H15="بلی",J74&gt;12),"تعداد واحد بیش از حد مجاز",IF(AND(D10="شاغل",D11&gt;"",J74&gt;4),"تعداد واحد بیش از حد مجاز","مجاز")))))</f>
        <v>مجاز</v>
      </c>
      <c r="M73" s="153"/>
      <c r="N73" s="17"/>
    </row>
    <row r="74" spans="1:14" ht="16.5" thickTop="1" thickBot="1">
      <c r="A74" s="16"/>
      <c r="B74" s="141">
        <f>F71</f>
        <v>0</v>
      </c>
      <c r="C74" s="142"/>
      <c r="D74" s="64" t="s">
        <v>64</v>
      </c>
      <c r="E74" s="14">
        <f>E73+H73+J73</f>
        <v>0</v>
      </c>
      <c r="F74" s="14" t="s">
        <v>65</v>
      </c>
      <c r="G74" s="74">
        <f>L11</f>
        <v>0</v>
      </c>
      <c r="H74" s="138" t="s">
        <v>66</v>
      </c>
      <c r="I74" s="139"/>
      <c r="J74" s="87">
        <f>E74-G74-B74</f>
        <v>0</v>
      </c>
      <c r="K74" s="16"/>
      <c r="L74" s="154"/>
      <c r="M74" s="155"/>
      <c r="N74" s="17"/>
    </row>
    <row r="75" spans="1:14" ht="15.75" thickTop="1">
      <c r="A75" s="16"/>
      <c r="B75" s="16"/>
      <c r="C75" s="16"/>
      <c r="D75" s="27"/>
      <c r="E75" s="27"/>
      <c r="F75" s="27"/>
      <c r="G75" s="61"/>
      <c r="H75" s="75"/>
      <c r="I75" s="76"/>
      <c r="J75" s="77"/>
      <c r="K75" s="16"/>
      <c r="L75" s="29"/>
      <c r="M75" s="29"/>
      <c r="N75" s="17"/>
    </row>
    <row r="76" spans="1:14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</row>
    <row r="77" spans="1:14" ht="15.75">
      <c r="A77" s="70"/>
      <c r="B77" s="89" t="s">
        <v>109</v>
      </c>
      <c r="C77" s="89"/>
      <c r="D77" s="59"/>
      <c r="E77" s="135" t="s">
        <v>67</v>
      </c>
      <c r="F77" s="135"/>
      <c r="G77" s="59"/>
      <c r="H77" s="69"/>
      <c r="I77" s="59"/>
      <c r="J77" s="135" t="s">
        <v>78</v>
      </c>
      <c r="K77" s="135"/>
      <c r="L77" s="135"/>
      <c r="M77" s="53"/>
    </row>
    <row r="78" spans="1:14">
      <c r="A78" s="16"/>
      <c r="B78" s="16"/>
      <c r="C78" s="16"/>
      <c r="D78" s="16"/>
      <c r="E78" s="24"/>
      <c r="F78" s="24"/>
      <c r="G78" s="16"/>
      <c r="H78" s="25"/>
      <c r="I78" s="25"/>
      <c r="J78" s="25"/>
      <c r="K78" s="16"/>
      <c r="L78" s="16"/>
      <c r="M78" s="16"/>
    </row>
    <row r="79" spans="1:14" ht="15.75" thickBot="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</row>
    <row r="80" spans="1:14" ht="18" customHeight="1" thickTop="1" thickBot="1">
      <c r="A80" s="16"/>
      <c r="B80" s="145" t="s">
        <v>83</v>
      </c>
      <c r="C80" s="146"/>
      <c r="D80" s="146"/>
      <c r="E80" s="146"/>
      <c r="F80" s="146"/>
      <c r="G80" s="146"/>
      <c r="H80" s="146"/>
      <c r="I80" s="146"/>
      <c r="J80" s="147"/>
      <c r="K80" s="148"/>
      <c r="L80" s="149"/>
      <c r="M80" s="16"/>
    </row>
    <row r="81" spans="1:13" ht="16.5" thickTop="1" thickBot="1">
      <c r="A81" s="16"/>
      <c r="B81" s="16"/>
      <c r="C81" s="31"/>
      <c r="D81" s="31"/>
      <c r="E81" s="31"/>
      <c r="F81" s="31"/>
      <c r="G81" s="31"/>
      <c r="H81" s="158" t="s">
        <v>84</v>
      </c>
      <c r="I81" s="159"/>
      <c r="J81" s="160"/>
      <c r="K81" s="150">
        <f>K80*17</f>
        <v>0</v>
      </c>
      <c r="L81" s="151"/>
      <c r="M81" s="16"/>
    </row>
    <row r="82" spans="1:13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</row>
    <row r="83" spans="1:13" ht="14.25" customHeight="1">
      <c r="H83" s="88" t="s">
        <v>102</v>
      </c>
      <c r="I83" s="88"/>
      <c r="J83" s="88"/>
      <c r="K83" s="88"/>
    </row>
    <row r="84" spans="1:13" ht="14.25" customHeight="1">
      <c r="H84" s="88"/>
      <c r="I84" s="88"/>
      <c r="J84" s="88"/>
      <c r="K84" s="88"/>
    </row>
    <row r="85" spans="1:13" ht="14.25" customHeight="1">
      <c r="H85" s="88"/>
      <c r="I85" s="88"/>
      <c r="J85" s="88"/>
      <c r="K85" s="88"/>
    </row>
  </sheetData>
  <mergeCells count="62">
    <mergeCell ref="B80:J80"/>
    <mergeCell ref="K80:L80"/>
    <mergeCell ref="K81:L81"/>
    <mergeCell ref="L73:M74"/>
    <mergeCell ref="B73:C73"/>
    <mergeCell ref="H81:J81"/>
    <mergeCell ref="G8:H8"/>
    <mergeCell ref="J77:L77"/>
    <mergeCell ref="C66:D66"/>
    <mergeCell ref="H74:I74"/>
    <mergeCell ref="E77:F77"/>
    <mergeCell ref="F73:G73"/>
    <mergeCell ref="B74:C74"/>
    <mergeCell ref="B12:C12"/>
    <mergeCell ref="F1:H1"/>
    <mergeCell ref="F2:H2"/>
    <mergeCell ref="D13:E13"/>
    <mergeCell ref="G12:I12"/>
    <mergeCell ref="B8:C8"/>
    <mergeCell ref="D8:E8"/>
    <mergeCell ref="D10:E10"/>
    <mergeCell ref="B11:C11"/>
    <mergeCell ref="D11:G11"/>
    <mergeCell ref="H11:I11"/>
    <mergeCell ref="F9:G9"/>
    <mergeCell ref="B10:C10"/>
    <mergeCell ref="F3:H3"/>
    <mergeCell ref="A4:M7"/>
    <mergeCell ref="B1:C3"/>
    <mergeCell ref="D9:E9"/>
    <mergeCell ref="P12:S12"/>
    <mergeCell ref="P13:S13"/>
    <mergeCell ref="D12:E12"/>
    <mergeCell ref="E18:E19"/>
    <mergeCell ref="F18:F19"/>
    <mergeCell ref="G18:G19"/>
    <mergeCell ref="H18:H19"/>
    <mergeCell ref="G13:I13"/>
    <mergeCell ref="C14:I14"/>
    <mergeCell ref="B15:C15"/>
    <mergeCell ref="I18:J18"/>
    <mergeCell ref="K14:L14"/>
    <mergeCell ref="B13:C13"/>
    <mergeCell ref="E15:G15"/>
    <mergeCell ref="M18:M19"/>
    <mergeCell ref="K18:L18"/>
    <mergeCell ref="H83:K85"/>
    <mergeCell ref="B77:C77"/>
    <mergeCell ref="F10:G10"/>
    <mergeCell ref="K10:L10"/>
    <mergeCell ref="K9:L9"/>
    <mergeCell ref="H10:I10"/>
    <mergeCell ref="H9:I9"/>
    <mergeCell ref="A63:J63"/>
    <mergeCell ref="B17:K17"/>
    <mergeCell ref="A51:M51"/>
    <mergeCell ref="A49:H49"/>
    <mergeCell ref="A18:A19"/>
    <mergeCell ref="B18:B19"/>
    <mergeCell ref="C18:C19"/>
    <mergeCell ref="D18:D19"/>
    <mergeCell ref="F67:I67"/>
  </mergeCells>
  <conditionalFormatting sqref="D73:J75">
    <cfRule type="containsText" dxfId="9" priority="10" operator="containsText" text="$M$57=مجاز">
      <formula>NOT(ISERROR(SEARCH("$M$57=مجاز",D73)))</formula>
    </cfRule>
  </conditionalFormatting>
  <conditionalFormatting sqref="W48">
    <cfRule type="cellIs" dxfId="8" priority="9" operator="greaterThan">
      <formula>$W$38=1</formula>
    </cfRule>
  </conditionalFormatting>
  <conditionalFormatting sqref="L73">
    <cfRule type="cellIs" dxfId="7" priority="7" operator="equal">
      <formula>"تعداد واحد بیش از حد مجاز"</formula>
    </cfRule>
    <cfRule type="cellIs" dxfId="6" priority="8" operator="equal">
      <formula>"مجاز"</formula>
    </cfRule>
  </conditionalFormatting>
  <conditionalFormatting sqref="H74:J75">
    <cfRule type="expression" dxfId="5" priority="1">
      <formula>"if($L$57=""تعداد واحد بیش از حد مجاز"""</formula>
    </cfRule>
    <cfRule type="expression" dxfId="4" priority="5">
      <formula>IF($L$73="تعداد واحد بیش از حد مجاز","true","false")</formula>
    </cfRule>
    <cfRule type="expression" dxfId="3" priority="6">
      <formula>IF($L$73="مجاز","true","false")</formula>
    </cfRule>
  </conditionalFormatting>
  <conditionalFormatting sqref="L73:M75">
    <cfRule type="cellIs" dxfId="2" priority="2" operator="equal">
      <formula>"""تعداد واحد بیش از حد مجاز"""</formula>
    </cfRule>
    <cfRule type="cellIs" dxfId="1" priority="3" operator="equal">
      <formula>"تعداد واحد بیش از حد مجاز"</formula>
    </cfRule>
    <cfRule type="cellIs" dxfId="0" priority="4" operator="equal">
      <formula>"تعداد واجد بیش از حد مجاز"</formula>
    </cfRule>
  </conditionalFormatting>
  <dataValidations xWindow="579" yWindow="790" count="5">
    <dataValidation allowBlank="1" showInputMessage="1" showErrorMessage="1" prompt="بالاترین پست اجرایی قید شود" sqref="D11:G11"/>
    <dataValidation type="whole" allowBlank="1" showInputMessage="1" showErrorMessage="1" sqref="G20:G48">
      <formula1>1</formula1>
      <formula2>100</formula2>
    </dataValidation>
    <dataValidation type="whole" allowBlank="1" showInputMessage="1" showErrorMessage="1" prompt="موظفی نیمسال اول" sqref="J11">
      <formula1>1</formula1>
      <formula2>19</formula2>
    </dataValidation>
    <dataValidation type="whole" allowBlank="1" showInputMessage="1" showErrorMessage="1" prompt="موظفی نیمسال دوم" sqref="K11">
      <formula1>1</formula1>
      <formula2>19</formula2>
    </dataValidation>
    <dataValidation allowBlank="1" showInputMessage="1" showErrorMessage="1" prompt="موظفی یک سال تحصیلی" sqref="L11"/>
  </dataValidations>
  <pageMargins left="0.25" right="0.25" top="0.75" bottom="0.75" header="0.3" footer="0.3"/>
  <pageSetup paperSize="9" fitToHeight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579" yWindow="790" count="9">
        <x14:dataValidation type="list" allowBlank="1" showInputMessage="1" showErrorMessage="1">
          <x14:formula1>
            <xm:f>Sheet2!$M$3:$M$9</xm:f>
          </x14:formula1>
          <xm:sqref>H9:I9</xm:sqref>
        </x14:dataValidation>
        <x14:dataValidation type="list" allowBlank="1" showInputMessage="1" showErrorMessage="1">
          <x14:formula1>
            <xm:f>Sheet2!$O$4:$O$8</xm:f>
          </x14:formula1>
          <xm:sqref>K9:L9</xm:sqref>
        </x14:dataValidation>
        <x14:dataValidation type="list" allowBlank="1" showInputMessage="1" showErrorMessage="1">
          <x14:formula1>
            <xm:f>Sheet2!$I$4:$I$8</xm:f>
          </x14:formula1>
          <xm:sqref>H10:I10</xm:sqref>
        </x14:dataValidation>
        <x14:dataValidation type="list" allowBlank="1" showInputMessage="1" showErrorMessage="1">
          <x14:formula1>
            <xm:f>Sheet2!$G$3:$G$11</xm:f>
          </x14:formula1>
          <xm:sqref>K10:L10</xm:sqref>
        </x14:dataValidation>
        <x14:dataValidation type="list" allowBlank="1" showInputMessage="1" showErrorMessage="1">
          <x14:formula1>
            <xm:f>Sheet2!$Q$4:$Q$6</xm:f>
          </x14:formula1>
          <xm:sqref>D15</xm:sqref>
        </x14:dataValidation>
        <x14:dataValidation type="list" allowBlank="1" showInputMessage="1" showErrorMessage="1">
          <x14:formula1>
            <xm:f>Sheet2!$C$4:$C$8</xm:f>
          </x14:formula1>
          <xm:sqref>E20:E48</xm:sqref>
        </x14:dataValidation>
        <x14:dataValidation type="list" allowBlank="1" showInputMessage="1" showErrorMessage="1">
          <x14:formula1>
            <xm:f>Sheet2!$K$4:$K$6</xm:f>
          </x14:formula1>
          <xm:sqref>D10:E10</xm:sqref>
        </x14:dataValidation>
        <x14:dataValidation type="list" allowBlank="1" showInputMessage="1" showErrorMessage="1">
          <x14:formula1>
            <xm:f>Sheet2!$Q$4:$Q$5</xm:f>
          </x14:formula1>
          <xm:sqref>H15</xm:sqref>
        </x14:dataValidation>
        <x14:dataValidation type="list" allowBlank="1" showInputMessage="1" showErrorMessage="1">
          <x14:formula1>
            <xm:f>Sheet2!$E$4:$E$17</xm:f>
          </x14:formula1>
          <xm:sqref>F20:F48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7"/>
  <sheetViews>
    <sheetView workbookViewId="0">
      <selection activeCell="O9" sqref="O9"/>
    </sheetView>
  </sheetViews>
  <sheetFormatPr defaultRowHeight="15"/>
  <sheetData>
    <row r="3" spans="1:17">
      <c r="G3" t="s">
        <v>46</v>
      </c>
      <c r="M3" t="s">
        <v>28</v>
      </c>
    </row>
    <row r="4" spans="1:17">
      <c r="A4" t="s">
        <v>25</v>
      </c>
      <c r="C4" t="s">
        <v>27</v>
      </c>
      <c r="E4" t="s">
        <v>88</v>
      </c>
      <c r="G4" t="s">
        <v>38</v>
      </c>
      <c r="I4" t="s">
        <v>50</v>
      </c>
      <c r="K4" t="s">
        <v>51</v>
      </c>
      <c r="M4" t="s">
        <v>29</v>
      </c>
      <c r="O4" t="s">
        <v>57</v>
      </c>
      <c r="Q4" t="s">
        <v>60</v>
      </c>
    </row>
    <row r="5" spans="1:17">
      <c r="A5" t="s">
        <v>26</v>
      </c>
      <c r="C5" t="s">
        <v>28</v>
      </c>
      <c r="E5" t="s">
        <v>89</v>
      </c>
      <c r="G5" t="s">
        <v>39</v>
      </c>
      <c r="I5" t="s">
        <v>47</v>
      </c>
      <c r="K5" t="s">
        <v>52</v>
      </c>
      <c r="M5" t="s">
        <v>30</v>
      </c>
      <c r="O5" t="s">
        <v>58</v>
      </c>
      <c r="Q5" t="s">
        <v>61</v>
      </c>
    </row>
    <row r="6" spans="1:17">
      <c r="C6" t="s">
        <v>29</v>
      </c>
      <c r="E6" t="s">
        <v>90</v>
      </c>
      <c r="G6" t="s">
        <v>40</v>
      </c>
      <c r="I6" t="s">
        <v>48</v>
      </c>
      <c r="K6" t="s">
        <v>85</v>
      </c>
      <c r="M6" t="s">
        <v>31</v>
      </c>
      <c r="O6" t="s">
        <v>59</v>
      </c>
      <c r="Q6" t="s">
        <v>53</v>
      </c>
    </row>
    <row r="7" spans="1:17">
      <c r="C7" t="s">
        <v>30</v>
      </c>
      <c r="E7" t="s">
        <v>91</v>
      </c>
      <c r="G7" t="s">
        <v>41</v>
      </c>
      <c r="I7" t="s">
        <v>49</v>
      </c>
      <c r="M7" t="s">
        <v>54</v>
      </c>
      <c r="O7" t="s">
        <v>46</v>
      </c>
    </row>
    <row r="8" spans="1:17">
      <c r="C8" t="s">
        <v>31</v>
      </c>
      <c r="E8" t="s">
        <v>92</v>
      </c>
      <c r="G8" t="s">
        <v>42</v>
      </c>
      <c r="I8" t="s">
        <v>53</v>
      </c>
      <c r="M8" t="s">
        <v>55</v>
      </c>
      <c r="O8" t="s">
        <v>99</v>
      </c>
    </row>
    <row r="9" spans="1:17">
      <c r="E9" t="s">
        <v>93</v>
      </c>
      <c r="G9" t="s">
        <v>43</v>
      </c>
      <c r="M9" t="s">
        <v>56</v>
      </c>
    </row>
    <row r="10" spans="1:17">
      <c r="E10" t="s">
        <v>94</v>
      </c>
      <c r="G10" t="s">
        <v>44</v>
      </c>
    </row>
    <row r="11" spans="1:17">
      <c r="E11" t="s">
        <v>95</v>
      </c>
      <c r="G11" t="s">
        <v>45</v>
      </c>
    </row>
    <row r="12" spans="1:17">
      <c r="E12" t="s">
        <v>96</v>
      </c>
    </row>
    <row r="13" spans="1:17">
      <c r="E13" t="s">
        <v>97</v>
      </c>
    </row>
    <row r="14" spans="1:17">
      <c r="E14" t="s">
        <v>98</v>
      </c>
    </row>
    <row r="15" spans="1:17">
      <c r="E15" t="s">
        <v>32</v>
      </c>
    </row>
    <row r="16" spans="1:17">
      <c r="E16" t="s">
        <v>33</v>
      </c>
    </row>
    <row r="17" spans="5:5">
      <c r="E17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ALADDIN SOFTWARE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Vosogzadeh</cp:lastModifiedBy>
  <cp:lastPrinted>2019-06-16T09:14:49Z</cp:lastPrinted>
  <dcterms:created xsi:type="dcterms:W3CDTF">2019-06-02T05:46:10Z</dcterms:created>
  <dcterms:modified xsi:type="dcterms:W3CDTF">2019-08-04T07:37:01Z</dcterms:modified>
</cp:coreProperties>
</file>